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ocuments\websites\2023_03_09_stb\dateien\"/>
    </mc:Choice>
  </mc:AlternateContent>
  <xr:revisionPtr revIDLastSave="0" documentId="13_ncr:1_{4D9453D8-C2E7-41A4-8F4A-CA4A4B4FCBCE}" xr6:coauthVersionLast="47" xr6:coauthVersionMax="47" xr10:uidLastSave="{00000000-0000-0000-0000-000000000000}"/>
  <workbookProtection workbookAlgorithmName="SHA-512" workbookHashValue="9E/clMfAJYuWXM72T15qNzDVSzc8EQ2tDDszzCgNlTXh5RWxgtmgY9tvclHe77bPHjy9pYCSnn3cj7q2Xhgb9g==" workbookSaltValue="fQI1Ls3tRhbugj4SmrJzgg==" workbookSpinCount="100000" lockStructure="1"/>
  <bookViews>
    <workbookView xWindow="-120" yWindow="-120" windowWidth="38640" windowHeight="21240" xr2:uid="{B7780C6E-5D49-4E3C-9B6A-0CF34FE26190}"/>
  </bookViews>
  <sheets>
    <sheet name="Inland" sheetId="1" r:id="rId1"/>
    <sheet name="Ausland" sheetId="2" r:id="rId2"/>
    <sheet name="Abkürzungen" sheetId="3" r:id="rId3"/>
  </sheets>
  <definedNames>
    <definedName name="_xlnm.Print_Area" localSheetId="1">Ausland!$A$1:$P$45</definedName>
    <definedName name="_xlnm.Print_Area" localSheetId="0">Inland!$A$1:$Q$45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2" l="1"/>
  <c r="N10" i="1"/>
  <c r="G11" i="1"/>
  <c r="I11" i="1" s="1"/>
  <c r="N11" i="1"/>
  <c r="G12" i="1"/>
  <c r="I12" i="1" s="1"/>
  <c r="N12" i="1"/>
  <c r="G13" i="1"/>
  <c r="I13" i="1" s="1"/>
  <c r="N13" i="1"/>
  <c r="G14" i="1"/>
  <c r="I14" i="1"/>
  <c r="N14" i="1"/>
  <c r="G15" i="1"/>
  <c r="I15" i="1" s="1"/>
  <c r="N15" i="1"/>
  <c r="G16" i="1"/>
  <c r="I16" i="1"/>
  <c r="M16" i="1" s="1"/>
  <c r="N16" i="1"/>
  <c r="G17" i="1"/>
  <c r="I17" i="1" s="1"/>
  <c r="N17" i="1"/>
  <c r="G18" i="1"/>
  <c r="I18" i="1" s="1"/>
  <c r="N18" i="1"/>
  <c r="G19" i="1"/>
  <c r="I19" i="1" s="1"/>
  <c r="N19" i="1"/>
  <c r="G20" i="1"/>
  <c r="I20" i="1"/>
  <c r="N20" i="1"/>
  <c r="G21" i="1"/>
  <c r="I21" i="1" s="1"/>
  <c r="M21" i="1" s="1"/>
  <c r="N21" i="1"/>
  <c r="G22" i="1"/>
  <c r="I22" i="1"/>
  <c r="N22" i="1"/>
  <c r="G23" i="1"/>
  <c r="I23" i="1" s="1"/>
  <c r="N23" i="1"/>
  <c r="G24" i="1"/>
  <c r="I24" i="1" s="1"/>
  <c r="N24" i="1"/>
  <c r="G25" i="1"/>
  <c r="I25" i="1" s="1"/>
  <c r="N25" i="1"/>
  <c r="G26" i="1"/>
  <c r="I26" i="1"/>
  <c r="N26" i="1"/>
  <c r="G27" i="1"/>
  <c r="I27" i="1" s="1"/>
  <c r="N27" i="1"/>
  <c r="G28" i="1"/>
  <c r="I28" i="1"/>
  <c r="M28" i="1"/>
  <c r="N28" i="1"/>
  <c r="G29" i="1"/>
  <c r="I29" i="1" s="1"/>
  <c r="N29" i="1"/>
  <c r="G30" i="1"/>
  <c r="I30" i="1" s="1"/>
  <c r="N30" i="1"/>
  <c r="G31" i="1"/>
  <c r="I31" i="1" s="1"/>
  <c r="N31" i="1"/>
  <c r="G32" i="1"/>
  <c r="I32" i="1"/>
  <c r="N32" i="1"/>
  <c r="G33" i="1"/>
  <c r="I33" i="1" s="1"/>
  <c r="N33" i="1"/>
  <c r="G34" i="1"/>
  <c r="I34" i="1"/>
  <c r="N34" i="1"/>
  <c r="G35" i="1"/>
  <c r="I35" i="1" s="1"/>
  <c r="N35" i="1"/>
  <c r="G36" i="1"/>
  <c r="I36" i="1" s="1"/>
  <c r="N36" i="1"/>
  <c r="G37" i="1"/>
  <c r="I37" i="1" s="1"/>
  <c r="M37" i="1" s="1"/>
  <c r="N37" i="1"/>
  <c r="G38" i="1"/>
  <c r="I38" i="1"/>
  <c r="M38" i="1" s="1"/>
  <c r="N38" i="1"/>
  <c r="G39" i="1"/>
  <c r="I39" i="1" s="1"/>
  <c r="M39" i="1" s="1"/>
  <c r="N39" i="1"/>
  <c r="G40" i="1"/>
  <c r="I40" i="1"/>
  <c r="N40" i="1"/>
  <c r="G11" i="2"/>
  <c r="L11" i="2"/>
  <c r="M11" i="2"/>
  <c r="G12" i="2"/>
  <c r="L12" i="2"/>
  <c r="M12" i="2"/>
  <c r="G13" i="2"/>
  <c r="L13" i="2"/>
  <c r="M13" i="2"/>
  <c r="G14" i="2"/>
  <c r="L14" i="2"/>
  <c r="M14" i="2"/>
  <c r="G15" i="2"/>
  <c r="L15" i="2"/>
  <c r="M15" i="2"/>
  <c r="G16" i="2"/>
  <c r="L16" i="2"/>
  <c r="M16" i="2"/>
  <c r="G17" i="2"/>
  <c r="L17" i="2"/>
  <c r="M17" i="2"/>
  <c r="G18" i="2"/>
  <c r="L18" i="2"/>
  <c r="M18" i="2"/>
  <c r="G19" i="2"/>
  <c r="L19" i="2"/>
  <c r="M19" i="2"/>
  <c r="G20" i="2"/>
  <c r="L20" i="2"/>
  <c r="M20" i="2"/>
  <c r="G21" i="2"/>
  <c r="L21" i="2"/>
  <c r="M21" i="2"/>
  <c r="G22" i="2"/>
  <c r="L22" i="2"/>
  <c r="M22" i="2"/>
  <c r="G23" i="2"/>
  <c r="L23" i="2"/>
  <c r="M23" i="2"/>
  <c r="G24" i="2"/>
  <c r="L24" i="2"/>
  <c r="M24" i="2"/>
  <c r="G25" i="2"/>
  <c r="L25" i="2"/>
  <c r="M25" i="2"/>
  <c r="G26" i="2"/>
  <c r="L26" i="2"/>
  <c r="M26" i="2"/>
  <c r="G27" i="2"/>
  <c r="L27" i="2"/>
  <c r="M27" i="2"/>
  <c r="G28" i="2"/>
  <c r="L28" i="2"/>
  <c r="M28" i="2"/>
  <c r="G29" i="2"/>
  <c r="L29" i="2"/>
  <c r="M29" i="2"/>
  <c r="G30" i="2"/>
  <c r="L30" i="2"/>
  <c r="M30" i="2"/>
  <c r="G31" i="2"/>
  <c r="L31" i="2"/>
  <c r="M31" i="2"/>
  <c r="G32" i="2"/>
  <c r="L32" i="2"/>
  <c r="M32" i="2"/>
  <c r="G33" i="2"/>
  <c r="L33" i="2"/>
  <c r="M33" i="2"/>
  <c r="G34" i="2"/>
  <c r="L34" i="2"/>
  <c r="M34" i="2"/>
  <c r="G35" i="2"/>
  <c r="L35" i="2"/>
  <c r="M35" i="2"/>
  <c r="G36" i="2"/>
  <c r="L36" i="2"/>
  <c r="M36" i="2"/>
  <c r="G37" i="2"/>
  <c r="L37" i="2"/>
  <c r="M37" i="2"/>
  <c r="G38" i="2"/>
  <c r="L38" i="2"/>
  <c r="M38" i="2"/>
  <c r="G39" i="2"/>
  <c r="L39" i="2"/>
  <c r="M39" i="2"/>
  <c r="G40" i="2"/>
  <c r="L40" i="2"/>
  <c r="M40" i="2"/>
  <c r="T36" i="1"/>
  <c r="U36" i="1"/>
  <c r="W36" i="1"/>
  <c r="T37" i="1"/>
  <c r="U37" i="1"/>
  <c r="W37" i="1"/>
  <c r="T38" i="1"/>
  <c r="U38" i="1"/>
  <c r="W38" i="1"/>
  <c r="T39" i="1"/>
  <c r="U39" i="1"/>
  <c r="W39" i="1"/>
  <c r="T40" i="1"/>
  <c r="U40" i="1"/>
  <c r="W40" i="1"/>
  <c r="S36" i="2"/>
  <c r="T36" i="2"/>
  <c r="V36" i="2"/>
  <c r="S37" i="2"/>
  <c r="T37" i="2"/>
  <c r="V37" i="2"/>
  <c r="S38" i="2"/>
  <c r="T38" i="2"/>
  <c r="V38" i="2"/>
  <c r="S39" i="2"/>
  <c r="T39" i="2"/>
  <c r="V39" i="2"/>
  <c r="S40" i="2"/>
  <c r="T40" i="2"/>
  <c r="V40" i="2"/>
  <c r="L10" i="2"/>
  <c r="N41" i="2"/>
  <c r="P41" i="2"/>
  <c r="O41" i="2"/>
  <c r="V35" i="2"/>
  <c r="T35" i="2"/>
  <c r="S35" i="2"/>
  <c r="V34" i="2"/>
  <c r="T34" i="2"/>
  <c r="S34" i="2"/>
  <c r="V33" i="2"/>
  <c r="T33" i="2"/>
  <c r="S33" i="2"/>
  <c r="V32" i="2"/>
  <c r="T32" i="2"/>
  <c r="S32" i="2"/>
  <c r="V31" i="2"/>
  <c r="T31" i="2"/>
  <c r="S31" i="2"/>
  <c r="V30" i="2"/>
  <c r="T30" i="2"/>
  <c r="S30" i="2"/>
  <c r="V29" i="2"/>
  <c r="T29" i="2"/>
  <c r="S29" i="2"/>
  <c r="V28" i="2"/>
  <c r="T28" i="2"/>
  <c r="S28" i="2"/>
  <c r="V27" i="2"/>
  <c r="T27" i="2"/>
  <c r="S27" i="2"/>
  <c r="V26" i="2"/>
  <c r="T26" i="2"/>
  <c r="S26" i="2"/>
  <c r="V25" i="2"/>
  <c r="T25" i="2"/>
  <c r="S25" i="2"/>
  <c r="V24" i="2"/>
  <c r="T24" i="2"/>
  <c r="S24" i="2"/>
  <c r="V23" i="2"/>
  <c r="T23" i="2"/>
  <c r="S23" i="2"/>
  <c r="V22" i="2"/>
  <c r="T22" i="2"/>
  <c r="S22" i="2"/>
  <c r="V21" i="2"/>
  <c r="T21" i="2"/>
  <c r="S21" i="2"/>
  <c r="V20" i="2"/>
  <c r="T20" i="2"/>
  <c r="S20" i="2"/>
  <c r="V19" i="2"/>
  <c r="T19" i="2"/>
  <c r="S19" i="2"/>
  <c r="V18" i="2"/>
  <c r="T18" i="2"/>
  <c r="S18" i="2"/>
  <c r="V17" i="2"/>
  <c r="T17" i="2"/>
  <c r="S17" i="2"/>
  <c r="V16" i="2"/>
  <c r="T16" i="2"/>
  <c r="S16" i="2"/>
  <c r="V15" i="2"/>
  <c r="T15" i="2"/>
  <c r="S15" i="2"/>
  <c r="V14" i="2"/>
  <c r="T14" i="2"/>
  <c r="S14" i="2"/>
  <c r="V13" i="2"/>
  <c r="T13" i="2"/>
  <c r="S13" i="2"/>
  <c r="V12" i="2"/>
  <c r="T12" i="2"/>
  <c r="S12" i="2"/>
  <c r="V11" i="2"/>
  <c r="T11" i="2"/>
  <c r="S11" i="2"/>
  <c r="V10" i="2"/>
  <c r="T10" i="2"/>
  <c r="G10" i="2" s="1"/>
  <c r="S10" i="2"/>
  <c r="S4" i="2"/>
  <c r="U1" i="2"/>
  <c r="A10" i="2" s="1"/>
  <c r="B10" i="2" s="1"/>
  <c r="Q41" i="1"/>
  <c r="P41" i="1"/>
  <c r="O41" i="1"/>
  <c r="V1" i="1"/>
  <c r="A10" i="1" s="1"/>
  <c r="W11" i="1"/>
  <c r="M11" i="1" s="1"/>
  <c r="W12" i="1"/>
  <c r="W13" i="1"/>
  <c r="W14" i="1"/>
  <c r="W15" i="1"/>
  <c r="W16" i="1"/>
  <c r="W17" i="1"/>
  <c r="W18" i="1"/>
  <c r="W19" i="1"/>
  <c r="W20" i="1"/>
  <c r="W21" i="1"/>
  <c r="W22" i="1"/>
  <c r="M22" i="1" s="1"/>
  <c r="W23" i="1"/>
  <c r="W24" i="1"/>
  <c r="M24" i="1" s="1"/>
  <c r="W25" i="1"/>
  <c r="M25" i="1" s="1"/>
  <c r="W26" i="1"/>
  <c r="M26" i="1" s="1"/>
  <c r="W27" i="1"/>
  <c r="W28" i="1"/>
  <c r="W29" i="1"/>
  <c r="W30" i="1"/>
  <c r="W31" i="1"/>
  <c r="M31" i="1" s="1"/>
  <c r="W32" i="1"/>
  <c r="M32" i="1" s="1"/>
  <c r="W33" i="1"/>
  <c r="M33" i="1" s="1"/>
  <c r="W34" i="1"/>
  <c r="W35" i="1"/>
  <c r="M35" i="1" s="1"/>
  <c r="W10" i="1"/>
  <c r="T4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U10" i="1"/>
  <c r="G10" i="1" s="1"/>
  <c r="I10" i="1" s="1"/>
  <c r="T10" i="1"/>
  <c r="M41" i="2" l="1"/>
  <c r="N41" i="1"/>
  <c r="M40" i="1"/>
  <c r="M27" i="1"/>
  <c r="M34" i="1"/>
  <c r="M15" i="1"/>
  <c r="M23" i="1"/>
  <c r="M20" i="1"/>
  <c r="M14" i="1"/>
  <c r="M12" i="1"/>
  <c r="M30" i="1"/>
  <c r="M29" i="1"/>
  <c r="M19" i="1"/>
  <c r="M18" i="1"/>
  <c r="M17" i="1"/>
  <c r="M13" i="1"/>
  <c r="M36" i="1"/>
  <c r="L41" i="2"/>
  <c r="P43" i="2" s="1"/>
  <c r="P45" i="2" s="1"/>
  <c r="A11" i="2"/>
  <c r="M10" i="1"/>
  <c r="A11" i="1"/>
  <c r="B10" i="1"/>
  <c r="M41" i="1" l="1"/>
  <c r="Q43" i="1" s="1"/>
  <c r="Q45" i="1" s="1"/>
  <c r="A12" i="2"/>
  <c r="B11" i="2"/>
  <c r="A12" i="1"/>
  <c r="B11" i="1"/>
  <c r="A13" i="2" l="1"/>
  <c r="B12" i="2"/>
  <c r="A13" i="1"/>
  <c r="B12" i="1"/>
  <c r="A14" i="2" l="1"/>
  <c r="B13" i="2"/>
  <c r="A14" i="1"/>
  <c r="B13" i="1"/>
  <c r="A15" i="2" l="1"/>
  <c r="B14" i="2"/>
  <c r="A15" i="1"/>
  <c r="B14" i="1"/>
  <c r="B15" i="2" l="1"/>
  <c r="A16" i="2"/>
  <c r="A16" i="1"/>
  <c r="B15" i="1"/>
  <c r="A17" i="2" l="1"/>
  <c r="B16" i="2"/>
  <c r="A17" i="1"/>
  <c r="B16" i="1"/>
  <c r="A18" i="2" l="1"/>
  <c r="B17" i="2"/>
  <c r="A18" i="1"/>
  <c r="B17" i="1"/>
  <c r="A19" i="2" l="1"/>
  <c r="B18" i="2"/>
  <c r="A19" i="1"/>
  <c r="B18" i="1"/>
  <c r="A20" i="2" l="1"/>
  <c r="B19" i="2"/>
  <c r="B19" i="1"/>
  <c r="A20" i="1"/>
  <c r="A21" i="2" l="1"/>
  <c r="B20" i="2"/>
  <c r="A21" i="1"/>
  <c r="B20" i="1"/>
  <c r="A22" i="2" l="1"/>
  <c r="B21" i="2"/>
  <c r="A22" i="1"/>
  <c r="B21" i="1"/>
  <c r="A23" i="2" l="1"/>
  <c r="B22" i="2"/>
  <c r="B22" i="1"/>
  <c r="A23" i="1"/>
  <c r="A24" i="2" l="1"/>
  <c r="B23" i="2"/>
  <c r="B23" i="1"/>
  <c r="A24" i="1"/>
  <c r="B24" i="2" l="1"/>
  <c r="A25" i="2"/>
  <c r="B24" i="1"/>
  <c r="A25" i="1"/>
  <c r="B25" i="2" l="1"/>
  <c r="A26" i="2"/>
  <c r="A26" i="1"/>
  <c r="B25" i="1"/>
  <c r="A27" i="2" l="1"/>
  <c r="B26" i="2"/>
  <c r="A27" i="1"/>
  <c r="B26" i="1"/>
  <c r="A28" i="2" l="1"/>
  <c r="B27" i="2"/>
  <c r="B27" i="1"/>
  <c r="A28" i="1"/>
  <c r="A29" i="2" l="1"/>
  <c r="B28" i="2"/>
  <c r="B28" i="1"/>
  <c r="A29" i="1"/>
  <c r="B29" i="2" l="1"/>
  <c r="A30" i="2"/>
  <c r="B29" i="1"/>
  <c r="A30" i="1"/>
  <c r="A31" i="2" l="1"/>
  <c r="B30" i="2"/>
  <c r="B30" i="1"/>
  <c r="A31" i="1"/>
  <c r="B31" i="2" l="1"/>
  <c r="A32" i="2"/>
  <c r="B31" i="1"/>
  <c r="A32" i="1"/>
  <c r="A33" i="2" l="1"/>
  <c r="B32" i="2"/>
  <c r="B32" i="1"/>
  <c r="A33" i="1"/>
  <c r="A34" i="2" l="1"/>
  <c r="B33" i="2"/>
  <c r="B33" i="1"/>
  <c r="A34" i="1"/>
  <c r="B34" i="2" l="1"/>
  <c r="A35" i="2"/>
  <c r="B34" i="1"/>
  <c r="A35" i="1"/>
  <c r="A36" i="2" l="1"/>
  <c r="B35" i="2"/>
  <c r="A36" i="1"/>
  <c r="B35" i="1"/>
  <c r="A37" i="2" l="1"/>
  <c r="B36" i="2"/>
  <c r="A37" i="1"/>
  <c r="B36" i="1"/>
  <c r="A38" i="1" l="1"/>
  <c r="A39" i="1" s="1"/>
  <c r="A40" i="1" s="1"/>
  <c r="A38" i="2"/>
  <c r="B37" i="2"/>
  <c r="B37" i="1"/>
  <c r="A39" i="2" l="1"/>
  <c r="A40" i="2" s="1"/>
  <c r="B38" i="2"/>
  <c r="B38" i="1"/>
  <c r="B40" i="2" l="1"/>
  <c r="B39" i="2"/>
  <c r="B40" i="1"/>
  <c r="B39" i="1"/>
</calcChain>
</file>

<file path=xl/sharedStrings.xml><?xml version="1.0" encoding="utf-8"?>
<sst xmlns="http://schemas.openxmlformats.org/spreadsheetml/2006/main" count="293" uniqueCount="55">
  <si>
    <t>Unternehmen</t>
  </si>
  <si>
    <t>Mitarbeiter</t>
  </si>
  <si>
    <t>Tag</t>
  </si>
  <si>
    <t>von</t>
  </si>
  <si>
    <t>bis</t>
  </si>
  <si>
    <t>Stunden</t>
  </si>
  <si>
    <t>Verpflegungspauschale</t>
  </si>
  <si>
    <t>Frühstück</t>
  </si>
  <si>
    <t>Mittagessen</t>
  </si>
  <si>
    <t>Abendessen</t>
  </si>
  <si>
    <t>Kilometerpauschale</t>
  </si>
  <si>
    <t>Ganztätig</t>
  </si>
  <si>
    <t>ab</t>
  </si>
  <si>
    <t>Kürzung Verpflegungspauschale</t>
  </si>
  <si>
    <t>Monat</t>
  </si>
  <si>
    <t>Jahr</t>
  </si>
  <si>
    <t>Reisekostenabrechnung Inland</t>
  </si>
  <si>
    <t>Umrechnung</t>
  </si>
  <si>
    <t>An/Abreisetag</t>
  </si>
  <si>
    <t>Reisezeit</t>
  </si>
  <si>
    <t>ganztätig</t>
  </si>
  <si>
    <t>Anreisetag</t>
  </si>
  <si>
    <t>Abreisetag</t>
  </si>
  <si>
    <t>Abschlag</t>
  </si>
  <si>
    <t>ja</t>
  </si>
  <si>
    <t>Kürzung der Verpflegungspauschale
(Keine eigenen Kosten entstanden)</t>
  </si>
  <si>
    <t>Verpflegungs-pauschale brutto</t>
  </si>
  <si>
    <t>Verpflegungs-pauschale netto</t>
  </si>
  <si>
    <t>Kilometer-pauschale</t>
  </si>
  <si>
    <t>Übernach-tungspau-schale</t>
  </si>
  <si>
    <t>Datum</t>
  </si>
  <si>
    <t>Reise am</t>
  </si>
  <si>
    <t>Die ersten</t>
  </si>
  <si>
    <t>Summen</t>
  </si>
  <si>
    <t>Gesamt</t>
  </si>
  <si>
    <t>Auszahlungsbetrag</t>
  </si>
  <si>
    <t>Pauschale für Übernachtung</t>
  </si>
  <si>
    <t>Reisekostenabrechnung Ausland</t>
  </si>
  <si>
    <t>Stand
08/2022</t>
  </si>
  <si>
    <t>Hinweise zur Handhabung:</t>
  </si>
  <si>
    <t>In den Feldern "Verpflegungspauschale brutto" und "Übernachtungspauschale" ist der für den jeweiligen Aufenthaltsort zutreffende Betrag einzutragen</t>
  </si>
  <si>
    <t>Felder, in denen Eingaben vorgenommen werden können, sind blassgelb hinterlegt. In den Feldern  "Frühstück, Mittagessen, Abendessen" ist ein Dropdown hinterlegt.</t>
  </si>
  <si>
    <t>nein</t>
  </si>
  <si>
    <t>Felder, in denen Eingaben vorgenommen werden können, sind blassgelb hinterlegt.</t>
  </si>
  <si>
    <t>In den Feldern "An-/Abreisetag - ganztägig", "Frühstück, Mittagessen, Abendessen" und "Übernachtungspauschale" kann mittels Dropdown eine Auswahl getroffen werden.</t>
  </si>
  <si>
    <t>Die Eingabe von Uhrzeiten erfolgt in ganzen Zahlen OHNE Sonderzeichen. Beispiel: 10:21 wird als 1021 eingegeben, 07:48 als 748.</t>
  </si>
  <si>
    <t>Auslagen Kunden-bewirtung</t>
  </si>
  <si>
    <t>zurück-gelegte Kilometer</t>
  </si>
  <si>
    <t>zurück- gelegte Kilometer</t>
  </si>
  <si>
    <t>Reiseziel</t>
  </si>
  <si>
    <t>Auslagen (ÖPNV, Hotel, o.ä.)</t>
  </si>
  <si>
    <t>Um die Reisekostenabrechnung ohne Hintergrundfarben zu drucken gehen Sie auf "Seitenlayout"-&gt;"Blattoptionen" und wählen dort "Schwarzweißdruck".</t>
  </si>
  <si>
    <t>erhaltene Teilzahlung</t>
  </si>
  <si>
    <t>Abkürzungsverzeichnis</t>
  </si>
  <si>
    <t>Abkürzung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</si>
</sst>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0&quot;:&quot;00"/>
    <numFmt numFmtId="166" formatCode="[h]:mm"/>
    <numFmt numFmtId="167" formatCode="00&quot;:&quot;00\ &quot;Stunden&quot;"/>
    <numFmt numFmtId="168" formatCode="##\ &quot;km&quot;"/>
    <numFmt numFmtId="169" formatCode="#,###\ &quot;km&quot;"/>
    <numFmt numFmtId="170" formatCode="dd/mm/"/>
    <numFmt numFmtId="171" formatCode="00&quot;:&quot;00\ &quot;Std.&quot;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20" fontId="0" fillId="0" borderId="0" xfId="0" applyNumberFormat="1"/>
    <xf numFmtId="166" fontId="0" fillId="0" borderId="0" xfId="0" applyNumberFormat="1"/>
    <xf numFmtId="9" fontId="0" fillId="0" borderId="0" xfId="2" applyFont="1"/>
    <xf numFmtId="14" fontId="0" fillId="0" borderId="0" xfId="0" applyNumberFormat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3" xfId="0" applyFill="1" applyBorder="1"/>
    <xf numFmtId="0" fontId="0" fillId="3" borderId="22" xfId="0" applyFill="1" applyBorder="1"/>
    <xf numFmtId="0" fontId="0" fillId="3" borderId="19" xfId="0" applyFill="1" applyBorder="1"/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5" xfId="0" applyFill="1" applyBorder="1"/>
    <xf numFmtId="166" fontId="0" fillId="0" borderId="11" xfId="0" applyNumberFormat="1" applyBorder="1" applyAlignment="1" applyProtection="1">
      <alignment horizontal="center"/>
      <protection hidden="1"/>
    </xf>
    <xf numFmtId="44" fontId="0" fillId="0" borderId="11" xfId="1" applyFont="1" applyBorder="1" applyProtection="1">
      <protection hidden="1"/>
    </xf>
    <xf numFmtId="166" fontId="0" fillId="0" borderId="9" xfId="0" applyNumberFormat="1" applyBorder="1" applyAlignment="1" applyProtection="1">
      <alignment horizontal="center"/>
      <protection hidden="1"/>
    </xf>
    <xf numFmtId="44" fontId="0" fillId="0" borderId="9" xfId="1" applyFont="1" applyBorder="1" applyProtection="1">
      <protection hidden="1"/>
    </xf>
    <xf numFmtId="166" fontId="0" fillId="0" borderId="16" xfId="0" applyNumberFormat="1" applyBorder="1" applyAlignment="1" applyProtection="1">
      <alignment horizontal="center"/>
      <protection hidden="1"/>
    </xf>
    <xf numFmtId="44" fontId="0" fillId="0" borderId="16" xfId="1" applyFont="1" applyBorder="1" applyProtection="1">
      <protection hidden="1"/>
    </xf>
    <xf numFmtId="44" fontId="0" fillId="0" borderId="31" xfId="0" applyNumberFormat="1" applyBorder="1" applyProtection="1">
      <protection hidden="1"/>
    </xf>
    <xf numFmtId="44" fontId="0" fillId="0" borderId="32" xfId="0" applyNumberFormat="1" applyBorder="1" applyProtection="1">
      <protection hidden="1"/>
    </xf>
    <xf numFmtId="44" fontId="0" fillId="4" borderId="12" xfId="0" applyNumberFormat="1" applyFill="1" applyBorder="1" applyProtection="1">
      <protection hidden="1"/>
    </xf>
    <xf numFmtId="44" fontId="2" fillId="4" borderId="17" xfId="0" applyNumberFormat="1" applyFont="1" applyFill="1" applyBorder="1" applyProtection="1">
      <protection hidden="1"/>
    </xf>
    <xf numFmtId="164" fontId="0" fillId="2" borderId="19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9" fontId="0" fillId="2" borderId="9" xfId="2" applyFont="1" applyFill="1" applyBorder="1" applyAlignment="1" applyProtection="1">
      <alignment horizontal="center"/>
      <protection locked="0"/>
    </xf>
    <xf numFmtId="9" fontId="0" fillId="2" borderId="23" xfId="2" applyFont="1" applyFill="1" applyBorder="1" applyAlignment="1" applyProtection="1">
      <alignment horizontal="center"/>
      <protection locked="0"/>
    </xf>
    <xf numFmtId="168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169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169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left"/>
      <protection locked="0"/>
    </xf>
    <xf numFmtId="169" fontId="0" fillId="2" borderId="16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44" fontId="0" fillId="2" borderId="11" xfId="1" applyFont="1" applyFill="1" applyBorder="1" applyProtection="1">
      <protection locked="0"/>
    </xf>
    <xf numFmtId="44" fontId="0" fillId="2" borderId="9" xfId="1" applyFont="1" applyFill="1" applyBorder="1" applyProtection="1">
      <protection locked="0"/>
    </xf>
    <xf numFmtId="44" fontId="0" fillId="2" borderId="16" xfId="1" applyFont="1" applyFill="1" applyBorder="1" applyProtection="1">
      <protection locked="0"/>
    </xf>
    <xf numFmtId="44" fontId="0" fillId="2" borderId="14" xfId="1" applyFont="1" applyFill="1" applyBorder="1" applyProtection="1">
      <protection locked="0"/>
    </xf>
    <xf numFmtId="0" fontId="0" fillId="3" borderId="13" xfId="0" applyFill="1" applyBorder="1" applyProtection="1"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44" fontId="0" fillId="3" borderId="0" xfId="1" applyFont="1" applyFill="1" applyBorder="1" applyAlignment="1" applyProtection="1">
      <protection hidden="1"/>
    </xf>
    <xf numFmtId="0" fontId="0" fillId="3" borderId="22" xfId="0" applyFill="1" applyBorder="1" applyProtection="1"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7" xfId="0" applyFill="1" applyBorder="1" applyProtection="1">
      <protection hidden="1"/>
    </xf>
    <xf numFmtId="164" fontId="0" fillId="2" borderId="14" xfId="0" applyNumberFormat="1" applyFill="1" applyBorder="1" applyProtection="1">
      <protection locked="0"/>
    </xf>
    <xf numFmtId="44" fontId="0" fillId="2" borderId="11" xfId="1" applyFont="1" applyFill="1" applyBorder="1" applyAlignment="1" applyProtection="1">
      <alignment horizontal="center"/>
      <protection locked="0"/>
    </xf>
    <xf numFmtId="44" fontId="0" fillId="2" borderId="12" xfId="1" applyFont="1" applyFill="1" applyBorder="1" applyProtection="1">
      <protection locked="0"/>
    </xf>
    <xf numFmtId="44" fontId="0" fillId="2" borderId="9" xfId="1" applyFont="1" applyFill="1" applyBorder="1" applyAlignment="1" applyProtection="1">
      <alignment horizontal="center"/>
      <protection locked="0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Protection="1">
      <protection locked="0"/>
    </xf>
    <xf numFmtId="166" fontId="0" fillId="2" borderId="11" xfId="0" applyNumberFormat="1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6" fontId="0" fillId="2" borderId="16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2" fillId="3" borderId="4" xfId="0" applyFont="1" applyFill="1" applyBorder="1" applyProtection="1">
      <protection hidden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hidden="1"/>
    </xf>
    <xf numFmtId="0" fontId="0" fillId="3" borderId="30" xfId="0" applyFill="1" applyBorder="1" applyAlignment="1">
      <alignment horizontal="center"/>
    </xf>
    <xf numFmtId="170" fontId="0" fillId="3" borderId="10" xfId="0" applyNumberFormat="1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170" fontId="0" fillId="3" borderId="13" xfId="0" applyNumberFormat="1" applyFill="1" applyBorder="1" applyAlignment="1" applyProtection="1">
      <alignment horizontal="center"/>
      <protection hidden="1"/>
    </xf>
    <xf numFmtId="170" fontId="0" fillId="3" borderId="15" xfId="0" applyNumberFormat="1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170" fontId="0" fillId="3" borderId="10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70" fontId="0" fillId="3" borderId="13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3" xfId="0" applyFill="1" applyBorder="1" applyAlignment="1">
      <alignment horizontal="right"/>
    </xf>
    <xf numFmtId="171" fontId="0" fillId="2" borderId="9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/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0" fillId="3" borderId="0" xfId="0" applyFill="1" applyProtection="1">
      <protection hidden="1"/>
    </xf>
    <xf numFmtId="167" fontId="0" fillId="3" borderId="0" xfId="0" applyNumberFormat="1" applyFill="1" applyProtection="1">
      <protection hidden="1"/>
    </xf>
    <xf numFmtId="164" fontId="0" fillId="3" borderId="0" xfId="0" applyNumberFormat="1" applyFill="1" applyProtection="1">
      <protection hidden="1"/>
    </xf>
    <xf numFmtId="0" fontId="0" fillId="0" borderId="0" xfId="0" applyAlignment="1">
      <alignment horizontal="center"/>
    </xf>
    <xf numFmtId="0" fontId="3" fillId="5" borderId="3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33" xfId="0" applyFill="1" applyBorder="1"/>
    <xf numFmtId="0" fontId="0" fillId="4" borderId="38" xfId="0" applyFill="1" applyBorder="1"/>
    <xf numFmtId="0" fontId="0" fillId="3" borderId="38" xfId="0" applyFill="1" applyBorder="1"/>
    <xf numFmtId="0" fontId="0" fillId="3" borderId="6" xfId="0" applyFill="1" applyBorder="1" applyAlignment="1">
      <alignment horizontal="center"/>
    </xf>
    <xf numFmtId="0" fontId="0" fillId="3" borderId="32" xfId="0" applyFill="1" applyBorder="1"/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4" fontId="0" fillId="2" borderId="13" xfId="1" applyFont="1" applyFill="1" applyBorder="1" applyAlignment="1" applyProtection="1">
      <alignment horizontal="center"/>
      <protection locked="0"/>
    </xf>
    <xf numFmtId="44" fontId="0" fillId="2" borderId="19" xfId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left"/>
      <protection hidden="1"/>
    </xf>
    <xf numFmtId="0" fontId="0" fillId="4" borderId="9" xfId="0" applyFill="1" applyBorder="1" applyAlignment="1" applyProtection="1">
      <alignment horizontal="left"/>
      <protection hidden="1"/>
    </xf>
    <xf numFmtId="0" fontId="2" fillId="4" borderId="15" xfId="0" applyFont="1" applyFill="1" applyBorder="1" applyAlignment="1" applyProtection="1">
      <alignment horizontal="left"/>
      <protection hidden="1"/>
    </xf>
    <xf numFmtId="0" fontId="2" fillId="4" borderId="16" xfId="0" applyFont="1" applyFill="1" applyBorder="1" applyAlignment="1" applyProtection="1">
      <alignment horizontal="left"/>
      <protection hidden="1"/>
    </xf>
    <xf numFmtId="0" fontId="5" fillId="3" borderId="6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2" fillId="4" borderId="26" xfId="0" applyFont="1" applyFill="1" applyBorder="1" applyAlignment="1" applyProtection="1">
      <alignment horizontal="center"/>
      <protection hidden="1"/>
    </xf>
    <xf numFmtId="0" fontId="2" fillId="4" borderId="27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3" fillId="4" borderId="26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4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74E2-A7F0-4364-87ED-B9CA51988C1B}">
  <sheetPr>
    <pageSetUpPr fitToPage="1"/>
  </sheetPr>
  <dimension ref="A1:Z45"/>
  <sheetViews>
    <sheetView tabSelected="1" view="pageLayout" zoomScaleNormal="100" workbookViewId="0">
      <selection activeCell="Q5" sqref="Q5:Q6"/>
    </sheetView>
  </sheetViews>
  <sheetFormatPr baseColWidth="10" defaultRowHeight="12.75" x14ac:dyDescent="0.2"/>
  <cols>
    <col min="1" max="2" width="7.7109375" customWidth="1"/>
    <col min="3" max="3" width="32" customWidth="1"/>
    <col min="4" max="4" width="8.7109375" customWidth="1"/>
    <col min="5" max="7" width="9.7109375" customWidth="1"/>
    <col min="8" max="8" width="10.85546875" bestFit="1" customWidth="1"/>
    <col min="9" max="9" width="11.7109375" customWidth="1"/>
    <col min="10" max="12" width="9.7109375" customWidth="1"/>
    <col min="13" max="17" width="11.7109375" customWidth="1"/>
    <col min="20" max="23" width="11.42578125" hidden="1" customWidth="1"/>
  </cols>
  <sheetData>
    <row r="1" spans="1:23" ht="12.75" customHeight="1" x14ac:dyDescent="0.2">
      <c r="A1" s="107" t="s">
        <v>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14" t="s">
        <v>38</v>
      </c>
      <c r="T1" t="s">
        <v>17</v>
      </c>
      <c r="U1" t="s">
        <v>24</v>
      </c>
      <c r="V1" s="4">
        <f>DATE(Q5,Q3,1)</f>
        <v>44743</v>
      </c>
    </row>
    <row r="2" spans="1:23" ht="13.5" customHeight="1" thickBo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12"/>
      <c r="M2" s="112"/>
      <c r="N2" s="111"/>
      <c r="O2" s="111"/>
      <c r="P2" s="113"/>
      <c r="Q2" s="115"/>
      <c r="U2" t="s">
        <v>42</v>
      </c>
    </row>
    <row r="3" spans="1:23" ht="12.75" customHeight="1" x14ac:dyDescent="0.2">
      <c r="A3" s="137" t="s">
        <v>0</v>
      </c>
      <c r="B3" s="138"/>
      <c r="C3" s="143"/>
      <c r="D3" s="144"/>
      <c r="E3" s="130" t="s">
        <v>6</v>
      </c>
      <c r="F3" s="131"/>
      <c r="G3" s="132"/>
      <c r="H3" s="130" t="s">
        <v>13</v>
      </c>
      <c r="I3" s="131"/>
      <c r="J3" s="132"/>
      <c r="K3" s="133" t="s">
        <v>10</v>
      </c>
      <c r="L3" s="134"/>
      <c r="M3" s="134"/>
      <c r="N3" s="139" t="s">
        <v>36</v>
      </c>
      <c r="O3" s="140"/>
      <c r="P3" s="124" t="s">
        <v>14</v>
      </c>
      <c r="Q3" s="127">
        <v>7</v>
      </c>
      <c r="T3" s="1"/>
      <c r="U3" s="2"/>
    </row>
    <row r="4" spans="1:23" ht="12.75" customHeight="1" x14ac:dyDescent="0.2">
      <c r="A4" s="120"/>
      <c r="B4" s="121"/>
      <c r="C4" s="145"/>
      <c r="D4" s="146"/>
      <c r="E4" s="83" t="s">
        <v>12</v>
      </c>
      <c r="F4" s="84">
        <v>800</v>
      </c>
      <c r="G4" s="28">
        <v>14</v>
      </c>
      <c r="H4" s="9" t="s">
        <v>7</v>
      </c>
      <c r="I4" s="30">
        <v>0.2</v>
      </c>
      <c r="J4" s="11" t="s">
        <v>23</v>
      </c>
      <c r="K4" s="13" t="s">
        <v>32</v>
      </c>
      <c r="L4" s="32">
        <v>20</v>
      </c>
      <c r="M4" s="28">
        <v>0.3</v>
      </c>
      <c r="N4" s="141"/>
      <c r="O4" s="142"/>
      <c r="P4" s="125"/>
      <c r="Q4" s="128"/>
      <c r="T4" s="1">
        <f>TIME(IF($F4&lt;100,0,VALUE(LEFT($F4,LEN($F4)-2))),VALUE(RIGHT($F4,2)),0)</f>
        <v>0.33333333333333331</v>
      </c>
      <c r="U4" s="2"/>
    </row>
    <row r="5" spans="1:23" x14ac:dyDescent="0.2">
      <c r="A5" s="120" t="s">
        <v>1</v>
      </c>
      <c r="B5" s="121"/>
      <c r="C5" s="145"/>
      <c r="D5" s="146"/>
      <c r="E5" s="116" t="s">
        <v>11</v>
      </c>
      <c r="F5" s="117"/>
      <c r="G5" s="28">
        <v>28</v>
      </c>
      <c r="H5" s="9" t="s">
        <v>8</v>
      </c>
      <c r="I5" s="30">
        <v>0.4</v>
      </c>
      <c r="J5" s="11" t="s">
        <v>23</v>
      </c>
      <c r="K5" s="13" t="s">
        <v>12</v>
      </c>
      <c r="L5" s="32">
        <v>21</v>
      </c>
      <c r="M5" s="28">
        <v>0.38</v>
      </c>
      <c r="N5" s="135">
        <v>20</v>
      </c>
      <c r="O5" s="136"/>
      <c r="P5" s="125" t="s">
        <v>15</v>
      </c>
      <c r="Q5" s="128">
        <v>2022</v>
      </c>
      <c r="T5" s="2"/>
      <c r="U5" s="2"/>
    </row>
    <row r="6" spans="1:23" ht="13.5" thickBot="1" x14ac:dyDescent="0.25">
      <c r="A6" s="122"/>
      <c r="B6" s="123"/>
      <c r="C6" s="147"/>
      <c r="D6" s="148"/>
      <c r="E6" s="118" t="s">
        <v>18</v>
      </c>
      <c r="F6" s="119"/>
      <c r="G6" s="29">
        <v>14</v>
      </c>
      <c r="H6" s="10" t="s">
        <v>9</v>
      </c>
      <c r="I6" s="31">
        <v>0.4</v>
      </c>
      <c r="J6" s="12" t="s">
        <v>23</v>
      </c>
      <c r="K6" s="14"/>
      <c r="L6" s="85"/>
      <c r="M6" s="86"/>
      <c r="N6" s="14"/>
      <c r="O6" s="85"/>
      <c r="P6" s="126"/>
      <c r="Q6" s="129"/>
      <c r="T6" s="2"/>
      <c r="U6" s="2"/>
    </row>
    <row r="7" spans="1:23" ht="12.75" customHeight="1" x14ac:dyDescent="0.2">
      <c r="A7" s="154" t="s">
        <v>31</v>
      </c>
      <c r="B7" s="152"/>
      <c r="C7" s="159" t="s">
        <v>49</v>
      </c>
      <c r="D7" s="156" t="s">
        <v>48</v>
      </c>
      <c r="E7" s="152" t="s">
        <v>19</v>
      </c>
      <c r="F7" s="152"/>
      <c r="G7" s="152"/>
      <c r="H7" s="6" t="s">
        <v>21</v>
      </c>
      <c r="I7" s="149" t="s">
        <v>26</v>
      </c>
      <c r="J7" s="149" t="s">
        <v>25</v>
      </c>
      <c r="K7" s="152"/>
      <c r="L7" s="152"/>
      <c r="M7" s="149" t="s">
        <v>27</v>
      </c>
      <c r="N7" s="149" t="s">
        <v>28</v>
      </c>
      <c r="O7" s="149" t="s">
        <v>29</v>
      </c>
      <c r="P7" s="162" t="s">
        <v>46</v>
      </c>
      <c r="Q7" s="165" t="s">
        <v>50</v>
      </c>
      <c r="T7" s="1"/>
      <c r="U7" s="2"/>
    </row>
    <row r="8" spans="1:23" x14ac:dyDescent="0.2">
      <c r="A8" s="155"/>
      <c r="B8" s="153"/>
      <c r="C8" s="160"/>
      <c r="D8" s="157"/>
      <c r="E8" s="153"/>
      <c r="F8" s="153"/>
      <c r="G8" s="153"/>
      <c r="H8" s="5" t="s">
        <v>22</v>
      </c>
      <c r="I8" s="150"/>
      <c r="J8" s="153"/>
      <c r="K8" s="153"/>
      <c r="L8" s="153"/>
      <c r="M8" s="150"/>
      <c r="N8" s="150"/>
      <c r="O8" s="150"/>
      <c r="P8" s="163"/>
      <c r="Q8" s="166"/>
      <c r="T8" s="1"/>
      <c r="U8" s="2"/>
    </row>
    <row r="9" spans="1:23" ht="13.5" thickBot="1" x14ac:dyDescent="0.25">
      <c r="A9" s="7" t="s">
        <v>30</v>
      </c>
      <c r="B9" s="8" t="s">
        <v>2</v>
      </c>
      <c r="C9" s="161"/>
      <c r="D9" s="158"/>
      <c r="E9" s="8" t="s">
        <v>3</v>
      </c>
      <c r="F9" s="8" t="s">
        <v>4</v>
      </c>
      <c r="G9" s="8" t="s">
        <v>5</v>
      </c>
      <c r="H9" s="8" t="s">
        <v>20</v>
      </c>
      <c r="I9" s="151"/>
      <c r="J9" s="8" t="s">
        <v>7</v>
      </c>
      <c r="K9" s="8" t="s">
        <v>8</v>
      </c>
      <c r="L9" s="8" t="s">
        <v>9</v>
      </c>
      <c r="M9" s="151"/>
      <c r="N9" s="151"/>
      <c r="O9" s="151"/>
      <c r="P9" s="164"/>
      <c r="Q9" s="167"/>
      <c r="T9" s="1"/>
      <c r="U9" s="2"/>
      <c r="W9" t="s">
        <v>23</v>
      </c>
    </row>
    <row r="10" spans="1:23" x14ac:dyDescent="0.2">
      <c r="A10" s="78">
        <f>V1</f>
        <v>44743</v>
      </c>
      <c r="B10" s="79" t="str">
        <f>TEXT(A10,"TTT")</f>
        <v>Fr</v>
      </c>
      <c r="C10" s="33"/>
      <c r="D10" s="34"/>
      <c r="E10" s="35"/>
      <c r="F10" s="35"/>
      <c r="G10" s="18" t="str">
        <f>IF(OR(ISBLANK(E10),ISBLANK(F10)),"",U10-T10)</f>
        <v/>
      </c>
      <c r="H10" s="63"/>
      <c r="I10" s="19" t="str">
        <f>IF(H10=$H$9,$G$5,IF((OR(H10=$H$8,H10=$H$7)),$G$6,IF(G10="","",IF(G10&gt;=$T$4,$G$4,0))))</f>
        <v/>
      </c>
      <c r="J10" s="68" t="s">
        <v>42</v>
      </c>
      <c r="K10" s="68" t="s">
        <v>42</v>
      </c>
      <c r="L10" s="68" t="s">
        <v>42</v>
      </c>
      <c r="M10" s="19" t="str">
        <f>IF(W10=0,I10,I10-(I10*W10))</f>
        <v/>
      </c>
      <c r="N10" s="19" t="str">
        <f>IF(ISBLANK(D10),"",IF(D10&gt;$L$4,($L$4*$M$4)+((D10-$L$4)*$M$5),D10*$M$4))</f>
        <v/>
      </c>
      <c r="O10" s="58"/>
      <c r="P10" s="42"/>
      <c r="Q10" s="59"/>
      <c r="T10" s="1" t="e">
        <f>TIME(IF($E10&lt;100,0,VALUE(LEFT($E10,LEN($E10)-2))),VALUE(RIGHT($E10,2)),0)</f>
        <v>#VALUE!</v>
      </c>
      <c r="U10" s="2" t="e">
        <f>IF(F10=2400,1,TIME(IF($F10&lt;100,0,VALUE(LEFT($F10,LEN($F10)-2))),VALUE(RIGHT($F10,2)),0))</f>
        <v>#VALUE!</v>
      </c>
      <c r="W10" s="3">
        <f>IF(AND(J10=$U$1,K10=$U$1,L10=$U$1),$I$4+$I$5+$I$6,IF(AND(J10=$U$1,K10=$U$1),$I$4+$I$5,IF(AND(J10=$U$1,L10=$U$1),$I$4+$I$6,IF(AND(K10=$U$1,L10=$U$1),$I$5+$I$6,IF(J10=$U$1,$I$4,IF(K10=$U$1,$I$5,IF(L10=$U$1,I6,0)))))))</f>
        <v>0</v>
      </c>
    </row>
    <row r="11" spans="1:23" x14ac:dyDescent="0.2">
      <c r="A11" s="80">
        <f>A10+1</f>
        <v>44744</v>
      </c>
      <c r="B11" s="81" t="str">
        <f t="shared" ref="B11:B40" si="0">TEXT(A11,"TTT")</f>
        <v>Sa</v>
      </c>
      <c r="C11" s="36"/>
      <c r="D11" s="37"/>
      <c r="E11" s="38"/>
      <c r="F11" s="38"/>
      <c r="G11" s="20" t="str">
        <f t="shared" ref="G11:G40" si="1">IF(OR(ISBLANK(E11),ISBLANK(F11)),"",U11-T11)</f>
        <v/>
      </c>
      <c r="H11" s="64"/>
      <c r="I11" s="21" t="str">
        <f t="shared" ref="I11:I40" si="2">IF(H11=$H$9,$G$5,IF((OR(H11=$H$8,H11=$H$7)),$G$6,IF(G11="","",IF(G11&gt;=$T$4,$G$4,0))))</f>
        <v/>
      </c>
      <c r="J11" s="69" t="s">
        <v>42</v>
      </c>
      <c r="K11" s="69" t="s">
        <v>42</v>
      </c>
      <c r="L11" s="69" t="s">
        <v>42</v>
      </c>
      <c r="M11" s="21" t="str">
        <f t="shared" ref="M11:M40" si="3">IF(W11=0,I11,I11-(I11*W11))</f>
        <v/>
      </c>
      <c r="N11" s="21" t="str">
        <f t="shared" ref="N11:N40" si="4">IF(ISBLANK(D11),"",IF(D11&gt;$L$4,($L$4*$M$4)+((D11-$L$4)*$M$5)+($L$4*$M$4),D11*$M$4))</f>
        <v/>
      </c>
      <c r="O11" s="60"/>
      <c r="P11" s="43"/>
      <c r="Q11" s="45"/>
      <c r="T11" s="1" t="e">
        <f t="shared" ref="T11:T40" si="5">TIME(IF($E11&lt;100,0,VALUE(LEFT($E11,LEN($E11)-2))),VALUE(RIGHT($E11,2)),0)</f>
        <v>#VALUE!</v>
      </c>
      <c r="U11" s="2" t="e">
        <f t="shared" ref="U11:U35" si="6">IF(F11=2400,1,TIME(IF($F11&lt;100,0,VALUE(LEFT($F11,LEN($F11)-2))),VALUE(RIGHT($F11,2)),0))</f>
        <v>#VALUE!</v>
      </c>
      <c r="W11" s="3">
        <f>IF(AND(J11=$U$1,K11=$U$1,L11=$U$1),$I$4+$I$5+$I$6,IF(AND(J11=$U$1,K11=$U$1),$I$4+$I$5,IF(AND(J11=$U$1,L11=$U$1),$I$4+$I$6,IF(AND(K11=$U$1,L11=$U$1),$I$5+$I$6,IF(J11=$U$1,$I$4,IF(K11=$U$1,$I$5,IF(L11=$U$1,#REF!,0)))))))</f>
        <v>0</v>
      </c>
    </row>
    <row r="12" spans="1:23" x14ac:dyDescent="0.2">
      <c r="A12" s="80">
        <f t="shared" ref="A12:A37" si="7">A11+1</f>
        <v>44745</v>
      </c>
      <c r="B12" s="81" t="str">
        <f t="shared" si="0"/>
        <v>So</v>
      </c>
      <c r="C12" s="36"/>
      <c r="D12" s="37"/>
      <c r="E12" s="38"/>
      <c r="F12" s="38"/>
      <c r="G12" s="20" t="str">
        <f t="shared" si="1"/>
        <v/>
      </c>
      <c r="H12" s="64"/>
      <c r="I12" s="21" t="str">
        <f t="shared" si="2"/>
        <v/>
      </c>
      <c r="J12" s="69" t="s">
        <v>42</v>
      </c>
      <c r="K12" s="69" t="s">
        <v>42</v>
      </c>
      <c r="L12" s="69" t="s">
        <v>42</v>
      </c>
      <c r="M12" s="21" t="str">
        <f t="shared" si="3"/>
        <v/>
      </c>
      <c r="N12" s="21" t="str">
        <f t="shared" si="4"/>
        <v/>
      </c>
      <c r="O12" s="60"/>
      <c r="P12" s="43"/>
      <c r="Q12" s="45"/>
      <c r="T12" s="1" t="e">
        <f t="shared" si="5"/>
        <v>#VALUE!</v>
      </c>
      <c r="U12" s="2" t="e">
        <f t="shared" si="6"/>
        <v>#VALUE!</v>
      </c>
      <c r="W12" s="3">
        <f>IF(AND(J12=$U$1,K12=$U$1,L12=$U$1),$I$4+$I$5+$I$6,IF(AND(J12=$U$1,K12=$U$1),$I$4+$I$5,IF(AND(J12=$U$1,L12=$U$1),$I$4+$I$6,IF(AND(K12=$U$1,L12=$U$1),$I$5+$I$6,IF(J12=$U$1,$I$4,IF(K12=$U$1,$I$5,IF(L12=$U$1,J7,0)))))))</f>
        <v>0</v>
      </c>
    </row>
    <row r="13" spans="1:23" x14ac:dyDescent="0.2">
      <c r="A13" s="80">
        <f t="shared" si="7"/>
        <v>44746</v>
      </c>
      <c r="B13" s="81" t="str">
        <f t="shared" si="0"/>
        <v>Mo</v>
      </c>
      <c r="C13" s="36"/>
      <c r="D13" s="37"/>
      <c r="E13" s="38"/>
      <c r="F13" s="38"/>
      <c r="G13" s="20" t="str">
        <f t="shared" si="1"/>
        <v/>
      </c>
      <c r="H13" s="64"/>
      <c r="I13" s="21" t="str">
        <f t="shared" si="2"/>
        <v/>
      </c>
      <c r="J13" s="69" t="s">
        <v>42</v>
      </c>
      <c r="K13" s="69" t="s">
        <v>42</v>
      </c>
      <c r="L13" s="69" t="s">
        <v>42</v>
      </c>
      <c r="M13" s="21" t="str">
        <f t="shared" si="3"/>
        <v/>
      </c>
      <c r="N13" s="21" t="str">
        <f t="shared" si="4"/>
        <v/>
      </c>
      <c r="O13" s="60"/>
      <c r="P13" s="43"/>
      <c r="Q13" s="45"/>
      <c r="T13" s="1" t="e">
        <f t="shared" si="5"/>
        <v>#VALUE!</v>
      </c>
      <c r="U13" s="2" t="e">
        <f t="shared" si="6"/>
        <v>#VALUE!</v>
      </c>
      <c r="W13" s="3">
        <f>IF(AND(J13=$U$1,K13=$U$1,L13=$U$1),$I$4+$I$5+$I$6,IF(AND(J13=$U$1,K13=$U$1),$I$4+$I$5,IF(AND(J13=$U$1,L13=$U$1),$I$4+$I$6,IF(AND(K13=$U$1,L13=$U$1),$I$5+$I$6,IF(J13=$U$1,$I$4,IF(K13=$U$1,$I$5,IF(L13=$U$1,J9,0)))))))</f>
        <v>0</v>
      </c>
    </row>
    <row r="14" spans="1:23" x14ac:dyDescent="0.2">
      <c r="A14" s="80">
        <f t="shared" si="7"/>
        <v>44747</v>
      </c>
      <c r="B14" s="81" t="str">
        <f t="shared" si="0"/>
        <v>Di</v>
      </c>
      <c r="C14" s="36"/>
      <c r="D14" s="37"/>
      <c r="E14" s="38"/>
      <c r="F14" s="38"/>
      <c r="G14" s="20" t="str">
        <f t="shared" si="1"/>
        <v/>
      </c>
      <c r="H14" s="64"/>
      <c r="I14" s="21" t="str">
        <f t="shared" si="2"/>
        <v/>
      </c>
      <c r="J14" s="69" t="s">
        <v>42</v>
      </c>
      <c r="K14" s="69" t="s">
        <v>42</v>
      </c>
      <c r="L14" s="69" t="s">
        <v>42</v>
      </c>
      <c r="M14" s="21" t="str">
        <f t="shared" si="3"/>
        <v/>
      </c>
      <c r="N14" s="21" t="str">
        <f t="shared" si="4"/>
        <v/>
      </c>
      <c r="O14" s="60"/>
      <c r="P14" s="43"/>
      <c r="Q14" s="45"/>
      <c r="T14" s="1" t="e">
        <f t="shared" si="5"/>
        <v>#VALUE!</v>
      </c>
      <c r="U14" s="2" t="e">
        <f t="shared" si="6"/>
        <v>#VALUE!</v>
      </c>
      <c r="W14" s="3">
        <f>IF(AND(J14=$U$1,K14=$U$1,L14=$U$1),$I$4+$I$5+$I$6,IF(AND(J14=$U$1,K14=$U$1),$I$4+$I$5,IF(AND(J14=$U$1,L14=$U$1),$I$4+$I$6,IF(AND(K14=$U$1,L14=$U$1),$I$5+$I$6,IF(J14=$U$1,$I$4,IF(K14=$U$1,$I$5,IF(L14=$U$1,#REF!,0)))))))</f>
        <v>0</v>
      </c>
    </row>
    <row r="15" spans="1:23" x14ac:dyDescent="0.2">
      <c r="A15" s="80">
        <f t="shared" si="7"/>
        <v>44748</v>
      </c>
      <c r="B15" s="81" t="str">
        <f t="shared" si="0"/>
        <v>Mi</v>
      </c>
      <c r="C15" s="36"/>
      <c r="D15" s="37"/>
      <c r="E15" s="38"/>
      <c r="F15" s="38"/>
      <c r="G15" s="20" t="str">
        <f t="shared" si="1"/>
        <v/>
      </c>
      <c r="H15" s="64"/>
      <c r="I15" s="21" t="str">
        <f t="shared" si="2"/>
        <v/>
      </c>
      <c r="J15" s="69" t="s">
        <v>42</v>
      </c>
      <c r="K15" s="69" t="s">
        <v>42</v>
      </c>
      <c r="L15" s="69" t="s">
        <v>42</v>
      </c>
      <c r="M15" s="21" t="str">
        <f t="shared" si="3"/>
        <v/>
      </c>
      <c r="N15" s="21" t="str">
        <f t="shared" si="4"/>
        <v/>
      </c>
      <c r="O15" s="60"/>
      <c r="P15" s="43"/>
      <c r="Q15" s="45"/>
      <c r="T15" s="1" t="e">
        <f t="shared" si="5"/>
        <v>#VALUE!</v>
      </c>
      <c r="U15" s="2" t="e">
        <f t="shared" si="6"/>
        <v>#VALUE!</v>
      </c>
      <c r="W15" s="3">
        <f t="shared" ref="W15:W35" si="8">IF(AND(J15=$U$1,K15=$U$1,L15=$U$1),$I$4+$I$5+$I$6,IF(AND(J15=$U$1,K15=$U$1),$I$4+$I$5,IF(AND(J15=$U$1,L15=$U$1),$I$4+$I$6,IF(AND(K15=$U$1,L15=$U$1),$I$5+$I$6,IF(J15=$U$1,$I$4,IF(K15=$U$1,$I$5,IF(L15=$U$1,J10,0)))))))</f>
        <v>0</v>
      </c>
    </row>
    <row r="16" spans="1:23" x14ac:dyDescent="0.2">
      <c r="A16" s="80">
        <f t="shared" si="7"/>
        <v>44749</v>
      </c>
      <c r="B16" s="81" t="str">
        <f t="shared" si="0"/>
        <v>Do</v>
      </c>
      <c r="C16" s="36"/>
      <c r="D16" s="37"/>
      <c r="E16" s="38"/>
      <c r="F16" s="38"/>
      <c r="G16" s="20" t="str">
        <f t="shared" si="1"/>
        <v/>
      </c>
      <c r="H16" s="64"/>
      <c r="I16" s="21" t="str">
        <f t="shared" si="2"/>
        <v/>
      </c>
      <c r="J16" s="69" t="s">
        <v>42</v>
      </c>
      <c r="K16" s="69" t="s">
        <v>42</v>
      </c>
      <c r="L16" s="69" t="s">
        <v>42</v>
      </c>
      <c r="M16" s="21" t="str">
        <f t="shared" si="3"/>
        <v/>
      </c>
      <c r="N16" s="21" t="str">
        <f t="shared" si="4"/>
        <v/>
      </c>
      <c r="O16" s="60"/>
      <c r="P16" s="43"/>
      <c r="Q16" s="45"/>
      <c r="T16" s="1" t="e">
        <f t="shared" si="5"/>
        <v>#VALUE!</v>
      </c>
      <c r="U16" s="2" t="e">
        <f t="shared" si="6"/>
        <v>#VALUE!</v>
      </c>
      <c r="W16" s="3">
        <f t="shared" si="8"/>
        <v>0</v>
      </c>
    </row>
    <row r="17" spans="1:26" x14ac:dyDescent="0.2">
      <c r="A17" s="80">
        <f t="shared" si="7"/>
        <v>44750</v>
      </c>
      <c r="B17" s="81" t="str">
        <f t="shared" si="0"/>
        <v>Fr</v>
      </c>
      <c r="C17" s="36"/>
      <c r="D17" s="37"/>
      <c r="E17" s="38"/>
      <c r="F17" s="38"/>
      <c r="G17" s="20" t="str">
        <f t="shared" si="1"/>
        <v/>
      </c>
      <c r="H17" s="64"/>
      <c r="I17" s="21" t="str">
        <f t="shared" si="2"/>
        <v/>
      </c>
      <c r="J17" s="69" t="s">
        <v>42</v>
      </c>
      <c r="K17" s="69" t="s">
        <v>42</v>
      </c>
      <c r="L17" s="69" t="s">
        <v>42</v>
      </c>
      <c r="M17" s="21" t="str">
        <f t="shared" si="3"/>
        <v/>
      </c>
      <c r="N17" s="21" t="str">
        <f t="shared" si="4"/>
        <v/>
      </c>
      <c r="O17" s="60"/>
      <c r="P17" s="43"/>
      <c r="Q17" s="45"/>
      <c r="T17" s="1" t="e">
        <f t="shared" si="5"/>
        <v>#VALUE!</v>
      </c>
      <c r="U17" s="2" t="e">
        <f t="shared" si="6"/>
        <v>#VALUE!</v>
      </c>
      <c r="W17" s="3">
        <f t="shared" si="8"/>
        <v>0</v>
      </c>
    </row>
    <row r="18" spans="1:26" x14ac:dyDescent="0.2">
      <c r="A18" s="80">
        <f t="shared" si="7"/>
        <v>44751</v>
      </c>
      <c r="B18" s="81" t="str">
        <f t="shared" si="0"/>
        <v>Sa</v>
      </c>
      <c r="C18" s="36"/>
      <c r="D18" s="37"/>
      <c r="E18" s="38"/>
      <c r="F18" s="38"/>
      <c r="G18" s="20" t="str">
        <f t="shared" si="1"/>
        <v/>
      </c>
      <c r="H18" s="64"/>
      <c r="I18" s="21" t="str">
        <f t="shared" si="2"/>
        <v/>
      </c>
      <c r="J18" s="69" t="s">
        <v>42</v>
      </c>
      <c r="K18" s="69" t="s">
        <v>42</v>
      </c>
      <c r="L18" s="69" t="s">
        <v>42</v>
      </c>
      <c r="M18" s="21" t="str">
        <f t="shared" si="3"/>
        <v/>
      </c>
      <c r="N18" s="21" t="str">
        <f t="shared" si="4"/>
        <v/>
      </c>
      <c r="O18" s="60"/>
      <c r="P18" s="43"/>
      <c r="Q18" s="45"/>
      <c r="T18" s="1" t="e">
        <f t="shared" si="5"/>
        <v>#VALUE!</v>
      </c>
      <c r="U18" s="2" t="e">
        <f t="shared" si="6"/>
        <v>#VALUE!</v>
      </c>
      <c r="W18" s="3">
        <f t="shared" si="8"/>
        <v>0</v>
      </c>
    </row>
    <row r="19" spans="1:26" x14ac:dyDescent="0.2">
      <c r="A19" s="80">
        <f t="shared" si="7"/>
        <v>44752</v>
      </c>
      <c r="B19" s="81" t="str">
        <f t="shared" si="0"/>
        <v>So</v>
      </c>
      <c r="C19" s="36"/>
      <c r="D19" s="37"/>
      <c r="E19" s="38"/>
      <c r="F19" s="38"/>
      <c r="G19" s="20" t="str">
        <f t="shared" si="1"/>
        <v/>
      </c>
      <c r="H19" s="64"/>
      <c r="I19" s="21" t="str">
        <f t="shared" si="2"/>
        <v/>
      </c>
      <c r="J19" s="69" t="s">
        <v>42</v>
      </c>
      <c r="K19" s="69" t="s">
        <v>42</v>
      </c>
      <c r="L19" s="69" t="s">
        <v>42</v>
      </c>
      <c r="M19" s="21" t="str">
        <f t="shared" si="3"/>
        <v/>
      </c>
      <c r="N19" s="21" t="str">
        <f t="shared" si="4"/>
        <v/>
      </c>
      <c r="O19" s="60"/>
      <c r="P19" s="43"/>
      <c r="Q19" s="45"/>
      <c r="T19" s="1" t="e">
        <f t="shared" si="5"/>
        <v>#VALUE!</v>
      </c>
      <c r="U19" s="2" t="e">
        <f t="shared" si="6"/>
        <v>#VALUE!</v>
      </c>
      <c r="W19" s="3">
        <f t="shared" si="8"/>
        <v>0</v>
      </c>
    </row>
    <row r="20" spans="1:26" x14ac:dyDescent="0.2">
      <c r="A20" s="80">
        <f t="shared" si="7"/>
        <v>44753</v>
      </c>
      <c r="B20" s="81" t="str">
        <f t="shared" si="0"/>
        <v>Mo</v>
      </c>
      <c r="C20" s="36"/>
      <c r="D20" s="37"/>
      <c r="E20" s="38"/>
      <c r="F20" s="38"/>
      <c r="G20" s="20" t="str">
        <f t="shared" si="1"/>
        <v/>
      </c>
      <c r="H20" s="64"/>
      <c r="I20" s="21" t="str">
        <f t="shared" si="2"/>
        <v/>
      </c>
      <c r="J20" s="69" t="s">
        <v>42</v>
      </c>
      <c r="K20" s="69" t="s">
        <v>42</v>
      </c>
      <c r="L20" s="69" t="s">
        <v>42</v>
      </c>
      <c r="M20" s="21" t="str">
        <f t="shared" si="3"/>
        <v/>
      </c>
      <c r="N20" s="21" t="str">
        <f t="shared" si="4"/>
        <v/>
      </c>
      <c r="O20" s="60"/>
      <c r="P20" s="43"/>
      <c r="Q20" s="45"/>
      <c r="T20" s="1" t="e">
        <f t="shared" si="5"/>
        <v>#VALUE!</v>
      </c>
      <c r="U20" s="2" t="e">
        <f t="shared" si="6"/>
        <v>#VALUE!</v>
      </c>
      <c r="W20" s="3">
        <f t="shared" si="8"/>
        <v>0</v>
      </c>
    </row>
    <row r="21" spans="1:26" x14ac:dyDescent="0.2">
      <c r="A21" s="80">
        <f t="shared" si="7"/>
        <v>44754</v>
      </c>
      <c r="B21" s="81" t="str">
        <f t="shared" si="0"/>
        <v>Di</v>
      </c>
      <c r="C21" s="36"/>
      <c r="D21" s="37"/>
      <c r="E21" s="38"/>
      <c r="F21" s="38"/>
      <c r="G21" s="20" t="str">
        <f t="shared" si="1"/>
        <v/>
      </c>
      <c r="H21" s="64"/>
      <c r="I21" s="21" t="str">
        <f t="shared" si="2"/>
        <v/>
      </c>
      <c r="J21" s="69" t="s">
        <v>42</v>
      </c>
      <c r="K21" s="69" t="s">
        <v>42</v>
      </c>
      <c r="L21" s="69" t="s">
        <v>42</v>
      </c>
      <c r="M21" s="21" t="str">
        <f t="shared" si="3"/>
        <v/>
      </c>
      <c r="N21" s="21" t="str">
        <f t="shared" si="4"/>
        <v/>
      </c>
      <c r="O21" s="60"/>
      <c r="P21" s="43"/>
      <c r="Q21" s="45"/>
      <c r="T21" s="1" t="e">
        <f t="shared" si="5"/>
        <v>#VALUE!</v>
      </c>
      <c r="U21" s="2" t="e">
        <f t="shared" si="6"/>
        <v>#VALUE!</v>
      </c>
      <c r="W21" s="3">
        <f t="shared" si="8"/>
        <v>0</v>
      </c>
    </row>
    <row r="22" spans="1:26" x14ac:dyDescent="0.2">
      <c r="A22" s="80">
        <f t="shared" si="7"/>
        <v>44755</v>
      </c>
      <c r="B22" s="81" t="str">
        <f t="shared" si="0"/>
        <v>Mi</v>
      </c>
      <c r="C22" s="36"/>
      <c r="D22" s="37"/>
      <c r="E22" s="38"/>
      <c r="F22" s="38"/>
      <c r="G22" s="20" t="str">
        <f t="shared" si="1"/>
        <v/>
      </c>
      <c r="H22" s="64"/>
      <c r="I22" s="21" t="str">
        <f t="shared" si="2"/>
        <v/>
      </c>
      <c r="J22" s="69" t="s">
        <v>42</v>
      </c>
      <c r="K22" s="69" t="s">
        <v>42</v>
      </c>
      <c r="L22" s="69" t="s">
        <v>42</v>
      </c>
      <c r="M22" s="21" t="str">
        <f t="shared" si="3"/>
        <v/>
      </c>
      <c r="N22" s="21" t="str">
        <f t="shared" si="4"/>
        <v/>
      </c>
      <c r="O22" s="60"/>
      <c r="P22" s="43"/>
      <c r="Q22" s="45"/>
      <c r="T22" s="1" t="e">
        <f t="shared" si="5"/>
        <v>#VALUE!</v>
      </c>
      <c r="U22" s="2" t="e">
        <f t="shared" si="6"/>
        <v>#VALUE!</v>
      </c>
      <c r="W22" s="3">
        <f t="shared" si="8"/>
        <v>0</v>
      </c>
    </row>
    <row r="23" spans="1:26" x14ac:dyDescent="0.2">
      <c r="A23" s="80">
        <f t="shared" si="7"/>
        <v>44756</v>
      </c>
      <c r="B23" s="81" t="str">
        <f t="shared" si="0"/>
        <v>Do</v>
      </c>
      <c r="C23" s="36"/>
      <c r="D23" s="37"/>
      <c r="E23" s="38"/>
      <c r="F23" s="38"/>
      <c r="G23" s="20" t="str">
        <f t="shared" si="1"/>
        <v/>
      </c>
      <c r="H23" s="64"/>
      <c r="I23" s="21" t="str">
        <f t="shared" si="2"/>
        <v/>
      </c>
      <c r="J23" s="69" t="s">
        <v>42</v>
      </c>
      <c r="K23" s="69" t="s">
        <v>42</v>
      </c>
      <c r="L23" s="69" t="s">
        <v>42</v>
      </c>
      <c r="M23" s="21" t="str">
        <f t="shared" si="3"/>
        <v/>
      </c>
      <c r="N23" s="21" t="str">
        <f t="shared" si="4"/>
        <v/>
      </c>
      <c r="O23" s="60"/>
      <c r="P23" s="43"/>
      <c r="Q23" s="45"/>
      <c r="T23" s="1" t="e">
        <f t="shared" si="5"/>
        <v>#VALUE!</v>
      </c>
      <c r="U23" s="2" t="e">
        <f t="shared" si="6"/>
        <v>#VALUE!</v>
      </c>
      <c r="W23" s="3">
        <f t="shared" si="8"/>
        <v>0</v>
      </c>
    </row>
    <row r="24" spans="1:26" x14ac:dyDescent="0.2">
      <c r="A24" s="80">
        <f t="shared" si="7"/>
        <v>44757</v>
      </c>
      <c r="B24" s="81" t="str">
        <f t="shared" si="0"/>
        <v>Fr</v>
      </c>
      <c r="C24" s="36"/>
      <c r="D24" s="37"/>
      <c r="E24" s="38"/>
      <c r="F24" s="38"/>
      <c r="G24" s="20" t="str">
        <f t="shared" si="1"/>
        <v/>
      </c>
      <c r="H24" s="64"/>
      <c r="I24" s="21" t="str">
        <f t="shared" si="2"/>
        <v/>
      </c>
      <c r="J24" s="69" t="s">
        <v>42</v>
      </c>
      <c r="K24" s="69" t="s">
        <v>42</v>
      </c>
      <c r="L24" s="69" t="s">
        <v>42</v>
      </c>
      <c r="M24" s="21" t="str">
        <f t="shared" si="3"/>
        <v/>
      </c>
      <c r="N24" s="21" t="str">
        <f t="shared" si="4"/>
        <v/>
      </c>
      <c r="O24" s="60"/>
      <c r="P24" s="43"/>
      <c r="Q24" s="45"/>
      <c r="T24" s="1" t="e">
        <f t="shared" si="5"/>
        <v>#VALUE!</v>
      </c>
      <c r="U24" s="2" t="e">
        <f t="shared" si="6"/>
        <v>#VALUE!</v>
      </c>
      <c r="W24" s="3">
        <f t="shared" si="8"/>
        <v>0</v>
      </c>
    </row>
    <row r="25" spans="1:26" x14ac:dyDescent="0.2">
      <c r="A25" s="80">
        <f t="shared" si="7"/>
        <v>44758</v>
      </c>
      <c r="B25" s="81" t="str">
        <f t="shared" si="0"/>
        <v>Sa</v>
      </c>
      <c r="C25" s="36"/>
      <c r="D25" s="37"/>
      <c r="E25" s="38"/>
      <c r="F25" s="38"/>
      <c r="G25" s="20" t="str">
        <f t="shared" si="1"/>
        <v/>
      </c>
      <c r="H25" s="64"/>
      <c r="I25" s="21" t="str">
        <f t="shared" si="2"/>
        <v/>
      </c>
      <c r="J25" s="69" t="s">
        <v>42</v>
      </c>
      <c r="K25" s="69" t="s">
        <v>42</v>
      </c>
      <c r="L25" s="69" t="s">
        <v>42</v>
      </c>
      <c r="M25" s="21" t="str">
        <f t="shared" si="3"/>
        <v/>
      </c>
      <c r="N25" s="21" t="str">
        <f t="shared" si="4"/>
        <v/>
      </c>
      <c r="O25" s="60"/>
      <c r="P25" s="43"/>
      <c r="Q25" s="45"/>
      <c r="T25" s="1" t="e">
        <f t="shared" si="5"/>
        <v>#VALUE!</v>
      </c>
      <c r="U25" s="2" t="e">
        <f t="shared" si="6"/>
        <v>#VALUE!</v>
      </c>
      <c r="W25" s="3">
        <f t="shared" si="8"/>
        <v>0</v>
      </c>
    </row>
    <row r="26" spans="1:26" x14ac:dyDescent="0.2">
      <c r="A26" s="80">
        <f t="shared" si="7"/>
        <v>44759</v>
      </c>
      <c r="B26" s="81" t="str">
        <f t="shared" si="0"/>
        <v>So</v>
      </c>
      <c r="C26" s="36"/>
      <c r="D26" s="37"/>
      <c r="E26" s="38"/>
      <c r="F26" s="38"/>
      <c r="G26" s="20" t="str">
        <f t="shared" si="1"/>
        <v/>
      </c>
      <c r="H26" s="64"/>
      <c r="I26" s="21" t="str">
        <f t="shared" si="2"/>
        <v/>
      </c>
      <c r="J26" s="69" t="s">
        <v>42</v>
      </c>
      <c r="K26" s="69" t="s">
        <v>42</v>
      </c>
      <c r="L26" s="69" t="s">
        <v>42</v>
      </c>
      <c r="M26" s="21" t="str">
        <f t="shared" si="3"/>
        <v/>
      </c>
      <c r="N26" s="21" t="str">
        <f t="shared" si="4"/>
        <v/>
      </c>
      <c r="O26" s="60"/>
      <c r="P26" s="43"/>
      <c r="Q26" s="45"/>
      <c r="T26" s="1" t="e">
        <f t="shared" si="5"/>
        <v>#VALUE!</v>
      </c>
      <c r="U26" s="2" t="e">
        <f t="shared" si="6"/>
        <v>#VALUE!</v>
      </c>
      <c r="W26" s="3">
        <f t="shared" si="8"/>
        <v>0</v>
      </c>
    </row>
    <row r="27" spans="1:26" x14ac:dyDescent="0.2">
      <c r="A27" s="80">
        <f t="shared" si="7"/>
        <v>44760</v>
      </c>
      <c r="B27" s="81" t="str">
        <f t="shared" si="0"/>
        <v>Mo</v>
      </c>
      <c r="C27" s="36"/>
      <c r="D27" s="37"/>
      <c r="E27" s="38"/>
      <c r="F27" s="38"/>
      <c r="G27" s="20" t="str">
        <f t="shared" si="1"/>
        <v/>
      </c>
      <c r="H27" s="64"/>
      <c r="I27" s="21" t="str">
        <f t="shared" si="2"/>
        <v/>
      </c>
      <c r="J27" s="69" t="s">
        <v>42</v>
      </c>
      <c r="K27" s="69" t="s">
        <v>42</v>
      </c>
      <c r="L27" s="69" t="s">
        <v>42</v>
      </c>
      <c r="M27" s="21" t="str">
        <f t="shared" si="3"/>
        <v/>
      </c>
      <c r="N27" s="21" t="str">
        <f t="shared" si="4"/>
        <v/>
      </c>
      <c r="O27" s="60"/>
      <c r="P27" s="43"/>
      <c r="Q27" s="45"/>
      <c r="T27" s="1" t="e">
        <f t="shared" si="5"/>
        <v>#VALUE!</v>
      </c>
      <c r="U27" s="2" t="e">
        <f t="shared" si="6"/>
        <v>#VALUE!</v>
      </c>
      <c r="W27" s="3">
        <f t="shared" si="8"/>
        <v>0</v>
      </c>
    </row>
    <row r="28" spans="1:26" x14ac:dyDescent="0.2">
      <c r="A28" s="80">
        <f t="shared" si="7"/>
        <v>44761</v>
      </c>
      <c r="B28" s="81" t="str">
        <f t="shared" si="0"/>
        <v>Di</v>
      </c>
      <c r="C28" s="36"/>
      <c r="D28" s="37"/>
      <c r="E28" s="38"/>
      <c r="F28" s="38"/>
      <c r="G28" s="20" t="str">
        <f t="shared" si="1"/>
        <v/>
      </c>
      <c r="H28" s="64"/>
      <c r="I28" s="21" t="str">
        <f t="shared" si="2"/>
        <v/>
      </c>
      <c r="J28" s="69" t="s">
        <v>42</v>
      </c>
      <c r="K28" s="69" t="s">
        <v>42</v>
      </c>
      <c r="L28" s="69" t="s">
        <v>42</v>
      </c>
      <c r="M28" s="21" t="str">
        <f t="shared" si="3"/>
        <v/>
      </c>
      <c r="N28" s="21" t="str">
        <f t="shared" si="4"/>
        <v/>
      </c>
      <c r="O28" s="60"/>
      <c r="P28" s="43"/>
      <c r="Q28" s="45"/>
      <c r="T28" s="1" t="e">
        <f t="shared" si="5"/>
        <v>#VALUE!</v>
      </c>
      <c r="U28" s="2" t="e">
        <f t="shared" si="6"/>
        <v>#VALUE!</v>
      </c>
      <c r="W28" s="3">
        <f t="shared" si="8"/>
        <v>0</v>
      </c>
    </row>
    <row r="29" spans="1:26" x14ac:dyDescent="0.2">
      <c r="A29" s="80">
        <f t="shared" si="7"/>
        <v>44762</v>
      </c>
      <c r="B29" s="81" t="str">
        <f t="shared" si="0"/>
        <v>Mi</v>
      </c>
      <c r="C29" s="36"/>
      <c r="D29" s="37"/>
      <c r="E29" s="38"/>
      <c r="F29" s="38"/>
      <c r="G29" s="20" t="str">
        <f t="shared" si="1"/>
        <v/>
      </c>
      <c r="H29" s="64"/>
      <c r="I29" s="21" t="str">
        <f t="shared" si="2"/>
        <v/>
      </c>
      <c r="J29" s="69" t="s">
        <v>42</v>
      </c>
      <c r="K29" s="69" t="s">
        <v>42</v>
      </c>
      <c r="L29" s="69" t="s">
        <v>42</v>
      </c>
      <c r="M29" s="21" t="str">
        <f t="shared" si="3"/>
        <v/>
      </c>
      <c r="N29" s="21" t="str">
        <f t="shared" si="4"/>
        <v/>
      </c>
      <c r="O29" s="60"/>
      <c r="P29" s="43"/>
      <c r="Q29" s="45"/>
      <c r="T29" s="1" t="e">
        <f t="shared" si="5"/>
        <v>#VALUE!</v>
      </c>
      <c r="U29" s="2" t="e">
        <f t="shared" si="6"/>
        <v>#VALUE!</v>
      </c>
      <c r="W29" s="3">
        <f t="shared" si="8"/>
        <v>0</v>
      </c>
    </row>
    <row r="30" spans="1:26" x14ac:dyDescent="0.2">
      <c r="A30" s="80">
        <f t="shared" si="7"/>
        <v>44763</v>
      </c>
      <c r="B30" s="81" t="str">
        <f t="shared" si="0"/>
        <v>Do</v>
      </c>
      <c r="C30" s="36"/>
      <c r="D30" s="37"/>
      <c r="E30" s="38"/>
      <c r="F30" s="38"/>
      <c r="G30" s="20" t="str">
        <f t="shared" si="1"/>
        <v/>
      </c>
      <c r="H30" s="64"/>
      <c r="I30" s="21" t="str">
        <f t="shared" si="2"/>
        <v/>
      </c>
      <c r="J30" s="69" t="s">
        <v>42</v>
      </c>
      <c r="K30" s="69" t="s">
        <v>42</v>
      </c>
      <c r="L30" s="69" t="s">
        <v>42</v>
      </c>
      <c r="M30" s="21" t="str">
        <f t="shared" si="3"/>
        <v/>
      </c>
      <c r="N30" s="21" t="str">
        <f t="shared" si="4"/>
        <v/>
      </c>
      <c r="O30" s="60"/>
      <c r="P30" s="43"/>
      <c r="Q30" s="45"/>
      <c r="T30" s="1" t="e">
        <f t="shared" si="5"/>
        <v>#VALUE!</v>
      </c>
      <c r="U30" s="2" t="e">
        <f t="shared" si="6"/>
        <v>#VALUE!</v>
      </c>
      <c r="W30" s="3">
        <f t="shared" si="8"/>
        <v>0</v>
      </c>
      <c r="Z30" s="2"/>
    </row>
    <row r="31" spans="1:26" x14ac:dyDescent="0.2">
      <c r="A31" s="80">
        <f t="shared" si="7"/>
        <v>44764</v>
      </c>
      <c r="B31" s="81" t="str">
        <f t="shared" si="0"/>
        <v>Fr</v>
      </c>
      <c r="C31" s="36"/>
      <c r="D31" s="37"/>
      <c r="E31" s="38"/>
      <c r="F31" s="38"/>
      <c r="G31" s="20" t="str">
        <f t="shared" si="1"/>
        <v/>
      </c>
      <c r="H31" s="64"/>
      <c r="I31" s="21" t="str">
        <f t="shared" si="2"/>
        <v/>
      </c>
      <c r="J31" s="69" t="s">
        <v>42</v>
      </c>
      <c r="K31" s="69" t="s">
        <v>42</v>
      </c>
      <c r="L31" s="69" t="s">
        <v>42</v>
      </c>
      <c r="M31" s="21" t="str">
        <f t="shared" si="3"/>
        <v/>
      </c>
      <c r="N31" s="21" t="str">
        <f t="shared" si="4"/>
        <v/>
      </c>
      <c r="O31" s="60"/>
      <c r="P31" s="43"/>
      <c r="Q31" s="45"/>
      <c r="T31" s="1" t="e">
        <f t="shared" si="5"/>
        <v>#VALUE!</v>
      </c>
      <c r="U31" s="2" t="e">
        <f t="shared" si="6"/>
        <v>#VALUE!</v>
      </c>
      <c r="W31" s="3">
        <f t="shared" si="8"/>
        <v>0</v>
      </c>
    </row>
    <row r="32" spans="1:26" x14ac:dyDescent="0.2">
      <c r="A32" s="80">
        <f t="shared" si="7"/>
        <v>44765</v>
      </c>
      <c r="B32" s="81" t="str">
        <f t="shared" si="0"/>
        <v>Sa</v>
      </c>
      <c r="C32" s="36"/>
      <c r="D32" s="37"/>
      <c r="E32" s="38"/>
      <c r="F32" s="38"/>
      <c r="G32" s="20" t="str">
        <f t="shared" si="1"/>
        <v/>
      </c>
      <c r="H32" s="64"/>
      <c r="I32" s="21" t="str">
        <f t="shared" si="2"/>
        <v/>
      </c>
      <c r="J32" s="69" t="s">
        <v>42</v>
      </c>
      <c r="K32" s="69" t="s">
        <v>42</v>
      </c>
      <c r="L32" s="69" t="s">
        <v>42</v>
      </c>
      <c r="M32" s="21" t="str">
        <f t="shared" si="3"/>
        <v/>
      </c>
      <c r="N32" s="21" t="str">
        <f t="shared" si="4"/>
        <v/>
      </c>
      <c r="O32" s="60"/>
      <c r="P32" s="43"/>
      <c r="Q32" s="45"/>
      <c r="T32" s="1" t="e">
        <f t="shared" si="5"/>
        <v>#VALUE!</v>
      </c>
      <c r="U32" s="2" t="e">
        <f t="shared" si="6"/>
        <v>#VALUE!</v>
      </c>
      <c r="W32" s="3">
        <f t="shared" si="8"/>
        <v>0</v>
      </c>
    </row>
    <row r="33" spans="1:23" x14ac:dyDescent="0.2">
      <c r="A33" s="80">
        <f t="shared" si="7"/>
        <v>44766</v>
      </c>
      <c r="B33" s="81" t="str">
        <f t="shared" si="0"/>
        <v>So</v>
      </c>
      <c r="C33" s="36"/>
      <c r="D33" s="37"/>
      <c r="E33" s="38"/>
      <c r="F33" s="38"/>
      <c r="G33" s="20" t="str">
        <f t="shared" si="1"/>
        <v/>
      </c>
      <c r="H33" s="64"/>
      <c r="I33" s="21" t="str">
        <f t="shared" si="2"/>
        <v/>
      </c>
      <c r="J33" s="69" t="s">
        <v>42</v>
      </c>
      <c r="K33" s="69" t="s">
        <v>42</v>
      </c>
      <c r="L33" s="69" t="s">
        <v>42</v>
      </c>
      <c r="M33" s="21" t="str">
        <f t="shared" si="3"/>
        <v/>
      </c>
      <c r="N33" s="21" t="str">
        <f t="shared" si="4"/>
        <v/>
      </c>
      <c r="O33" s="60"/>
      <c r="P33" s="43"/>
      <c r="Q33" s="45"/>
      <c r="T33" s="1" t="e">
        <f t="shared" si="5"/>
        <v>#VALUE!</v>
      </c>
      <c r="U33" s="2" t="e">
        <f t="shared" si="6"/>
        <v>#VALUE!</v>
      </c>
      <c r="W33" s="3">
        <f t="shared" si="8"/>
        <v>0</v>
      </c>
    </row>
    <row r="34" spans="1:23" x14ac:dyDescent="0.2">
      <c r="A34" s="80">
        <f t="shared" si="7"/>
        <v>44767</v>
      </c>
      <c r="B34" s="81" t="str">
        <f t="shared" si="0"/>
        <v>Mo</v>
      </c>
      <c r="C34" s="36"/>
      <c r="D34" s="37"/>
      <c r="E34" s="38"/>
      <c r="F34" s="38"/>
      <c r="G34" s="20" t="str">
        <f t="shared" si="1"/>
        <v/>
      </c>
      <c r="H34" s="64"/>
      <c r="I34" s="21" t="str">
        <f t="shared" si="2"/>
        <v/>
      </c>
      <c r="J34" s="69" t="s">
        <v>42</v>
      </c>
      <c r="K34" s="69" t="s">
        <v>42</v>
      </c>
      <c r="L34" s="69" t="s">
        <v>42</v>
      </c>
      <c r="M34" s="21" t="str">
        <f t="shared" si="3"/>
        <v/>
      </c>
      <c r="N34" s="21" t="str">
        <f t="shared" si="4"/>
        <v/>
      </c>
      <c r="O34" s="60"/>
      <c r="P34" s="43"/>
      <c r="Q34" s="45"/>
      <c r="T34" s="1" t="e">
        <f t="shared" si="5"/>
        <v>#VALUE!</v>
      </c>
      <c r="U34" s="2" t="e">
        <f t="shared" si="6"/>
        <v>#VALUE!</v>
      </c>
      <c r="W34" s="3">
        <f t="shared" si="8"/>
        <v>0</v>
      </c>
    </row>
    <row r="35" spans="1:23" x14ac:dyDescent="0.2">
      <c r="A35" s="80">
        <f t="shared" si="7"/>
        <v>44768</v>
      </c>
      <c r="B35" s="81" t="str">
        <f t="shared" si="0"/>
        <v>Di</v>
      </c>
      <c r="C35" s="36"/>
      <c r="D35" s="37"/>
      <c r="E35" s="38"/>
      <c r="F35" s="38"/>
      <c r="G35" s="20" t="str">
        <f t="shared" si="1"/>
        <v/>
      </c>
      <c r="H35" s="64"/>
      <c r="I35" s="21" t="str">
        <f t="shared" si="2"/>
        <v/>
      </c>
      <c r="J35" s="69" t="s">
        <v>42</v>
      </c>
      <c r="K35" s="69" t="s">
        <v>42</v>
      </c>
      <c r="L35" s="69" t="s">
        <v>42</v>
      </c>
      <c r="M35" s="21" t="str">
        <f t="shared" si="3"/>
        <v/>
      </c>
      <c r="N35" s="21" t="str">
        <f t="shared" si="4"/>
        <v/>
      </c>
      <c r="O35" s="60"/>
      <c r="P35" s="43"/>
      <c r="Q35" s="45"/>
      <c r="T35" s="1" t="e">
        <f t="shared" si="5"/>
        <v>#VALUE!</v>
      </c>
      <c r="U35" s="2" t="e">
        <f t="shared" si="6"/>
        <v>#VALUE!</v>
      </c>
      <c r="W35" s="3">
        <f t="shared" si="8"/>
        <v>0</v>
      </c>
    </row>
    <row r="36" spans="1:23" x14ac:dyDescent="0.2">
      <c r="A36" s="80">
        <f t="shared" si="7"/>
        <v>44769</v>
      </c>
      <c r="B36" s="81" t="str">
        <f t="shared" si="0"/>
        <v>Mi</v>
      </c>
      <c r="C36" s="36"/>
      <c r="D36" s="37"/>
      <c r="E36" s="38"/>
      <c r="F36" s="38"/>
      <c r="G36" s="20" t="str">
        <f t="shared" si="1"/>
        <v/>
      </c>
      <c r="H36" s="64"/>
      <c r="I36" s="21" t="str">
        <f t="shared" si="2"/>
        <v/>
      </c>
      <c r="J36" s="69" t="s">
        <v>42</v>
      </c>
      <c r="K36" s="69" t="s">
        <v>42</v>
      </c>
      <c r="L36" s="69" t="s">
        <v>42</v>
      </c>
      <c r="M36" s="21" t="str">
        <f t="shared" si="3"/>
        <v/>
      </c>
      <c r="N36" s="21" t="str">
        <f t="shared" si="4"/>
        <v/>
      </c>
      <c r="O36" s="60"/>
      <c r="P36" s="43"/>
      <c r="Q36" s="45"/>
      <c r="T36" s="1" t="e">
        <f t="shared" si="5"/>
        <v>#VALUE!</v>
      </c>
      <c r="U36" s="2" t="e">
        <f t="shared" ref="U36:U40" si="9">IF(F36=2400,1,TIME(IF($F36&lt;100,0,VALUE(LEFT($F36,LEN($F36)-2))),VALUE(RIGHT($F36,2)),0))</f>
        <v>#VALUE!</v>
      </c>
      <c r="W36" s="3">
        <f t="shared" ref="W36:W40" si="10">IF(AND(J36=$U$1,K36=$U$1,L36=$U$1),$I$4+$I$5+$I$6,IF(AND(J36=$U$1,K36=$U$1),$I$4+$I$5,IF(AND(J36=$U$1,L36=$U$1),$I$4+$I$6,IF(AND(K36=$U$1,L36=$U$1),$I$5+$I$6,IF(J36=$U$1,$I$4,IF(K36=$U$1,$I$5,IF(L36=$U$1,J31,0)))))))</f>
        <v>0</v>
      </c>
    </row>
    <row r="37" spans="1:23" x14ac:dyDescent="0.2">
      <c r="A37" s="80">
        <f t="shared" si="7"/>
        <v>44770</v>
      </c>
      <c r="B37" s="81" t="str">
        <f t="shared" si="0"/>
        <v>Do</v>
      </c>
      <c r="C37" s="36"/>
      <c r="D37" s="37"/>
      <c r="E37" s="38"/>
      <c r="F37" s="38"/>
      <c r="G37" s="20" t="str">
        <f t="shared" si="1"/>
        <v/>
      </c>
      <c r="H37" s="64"/>
      <c r="I37" s="21" t="str">
        <f t="shared" si="2"/>
        <v/>
      </c>
      <c r="J37" s="69" t="s">
        <v>42</v>
      </c>
      <c r="K37" s="69" t="s">
        <v>42</v>
      </c>
      <c r="L37" s="69" t="s">
        <v>42</v>
      </c>
      <c r="M37" s="21" t="str">
        <f t="shared" si="3"/>
        <v/>
      </c>
      <c r="N37" s="21" t="str">
        <f t="shared" si="4"/>
        <v/>
      </c>
      <c r="O37" s="60"/>
      <c r="P37" s="43"/>
      <c r="Q37" s="45"/>
      <c r="T37" s="1" t="e">
        <f t="shared" si="5"/>
        <v>#VALUE!</v>
      </c>
      <c r="U37" s="2" t="e">
        <f t="shared" si="9"/>
        <v>#VALUE!</v>
      </c>
      <c r="W37" s="3">
        <f t="shared" si="10"/>
        <v>0</v>
      </c>
    </row>
    <row r="38" spans="1:23" x14ac:dyDescent="0.2">
      <c r="A38" s="75">
        <f>IF(A37+1=(DATE($Q$5,$Q$3+1,1)),"",A37+1)</f>
        <v>44771</v>
      </c>
      <c r="B38" s="81" t="str">
        <f t="shared" si="0"/>
        <v>Fr</v>
      </c>
      <c r="C38" s="36"/>
      <c r="D38" s="37"/>
      <c r="E38" s="38"/>
      <c r="F38" s="38"/>
      <c r="G38" s="20" t="str">
        <f t="shared" si="1"/>
        <v/>
      </c>
      <c r="H38" s="64"/>
      <c r="I38" s="21" t="str">
        <f t="shared" si="2"/>
        <v/>
      </c>
      <c r="J38" s="69" t="s">
        <v>42</v>
      </c>
      <c r="K38" s="69" t="s">
        <v>42</v>
      </c>
      <c r="L38" s="69" t="s">
        <v>42</v>
      </c>
      <c r="M38" s="21" t="str">
        <f t="shared" si="3"/>
        <v/>
      </c>
      <c r="N38" s="21" t="str">
        <f t="shared" si="4"/>
        <v/>
      </c>
      <c r="O38" s="60"/>
      <c r="P38" s="43"/>
      <c r="Q38" s="45"/>
      <c r="T38" s="1" t="e">
        <f t="shared" si="5"/>
        <v>#VALUE!</v>
      </c>
      <c r="U38" s="2" t="e">
        <f t="shared" si="9"/>
        <v>#VALUE!</v>
      </c>
      <c r="W38" s="3">
        <f t="shared" si="10"/>
        <v>0</v>
      </c>
    </row>
    <row r="39" spans="1:23" x14ac:dyDescent="0.2">
      <c r="A39" s="75">
        <f>IF(OR(A37+2=(DATE($Q$5,$Q$3+1,1)),A38=""),"",A38+1)</f>
        <v>44772</v>
      </c>
      <c r="B39" s="81" t="str">
        <f t="shared" si="0"/>
        <v>Sa</v>
      </c>
      <c r="C39" s="36"/>
      <c r="D39" s="37"/>
      <c r="E39" s="38"/>
      <c r="F39" s="38"/>
      <c r="G39" s="20" t="str">
        <f t="shared" si="1"/>
        <v/>
      </c>
      <c r="H39" s="64"/>
      <c r="I39" s="21" t="str">
        <f t="shared" si="2"/>
        <v/>
      </c>
      <c r="J39" s="69" t="s">
        <v>42</v>
      </c>
      <c r="K39" s="69" t="s">
        <v>42</v>
      </c>
      <c r="L39" s="69" t="s">
        <v>42</v>
      </c>
      <c r="M39" s="21" t="str">
        <f t="shared" si="3"/>
        <v/>
      </c>
      <c r="N39" s="21" t="str">
        <f t="shared" si="4"/>
        <v/>
      </c>
      <c r="O39" s="60"/>
      <c r="P39" s="43"/>
      <c r="Q39" s="45"/>
      <c r="T39" s="1" t="e">
        <f t="shared" si="5"/>
        <v>#VALUE!</v>
      </c>
      <c r="U39" s="2" t="e">
        <f t="shared" si="9"/>
        <v>#VALUE!</v>
      </c>
      <c r="W39" s="3">
        <f t="shared" si="10"/>
        <v>0</v>
      </c>
    </row>
    <row r="40" spans="1:23" ht="13.5" thickBot="1" x14ac:dyDescent="0.25">
      <c r="A40" s="76">
        <f>IF(OR(A37+3=(DATE($Q$5,$Q$3+1,1)),A39=""),"",A39+1)</f>
        <v>44773</v>
      </c>
      <c r="B40" s="82" t="str">
        <f t="shared" si="0"/>
        <v>So</v>
      </c>
      <c r="C40" s="39"/>
      <c r="D40" s="40"/>
      <c r="E40" s="41"/>
      <c r="F40" s="41"/>
      <c r="G40" s="22" t="str">
        <f t="shared" si="1"/>
        <v/>
      </c>
      <c r="H40" s="65"/>
      <c r="I40" s="23" t="str">
        <f t="shared" si="2"/>
        <v/>
      </c>
      <c r="J40" s="70" t="s">
        <v>42</v>
      </c>
      <c r="K40" s="70" t="s">
        <v>42</v>
      </c>
      <c r="L40" s="70" t="s">
        <v>42</v>
      </c>
      <c r="M40" s="23" t="str">
        <f t="shared" si="3"/>
        <v/>
      </c>
      <c r="N40" s="23" t="str">
        <f t="shared" si="4"/>
        <v/>
      </c>
      <c r="O40" s="61"/>
      <c r="P40" s="44"/>
      <c r="Q40" s="62"/>
      <c r="T40" s="1" t="e">
        <f t="shared" si="5"/>
        <v>#VALUE!</v>
      </c>
      <c r="U40" s="2" t="e">
        <f t="shared" si="9"/>
        <v>#VALUE!</v>
      </c>
      <c r="W40" s="3">
        <f t="shared" si="10"/>
        <v>0</v>
      </c>
    </row>
    <row r="41" spans="1:23" ht="13.5" thickBot="1" x14ac:dyDescent="0.25">
      <c r="A41" s="66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72" t="s">
        <v>33</v>
      </c>
      <c r="M41" s="24">
        <f>SUM(M10:M40)</f>
        <v>0</v>
      </c>
      <c r="N41" s="24">
        <f>SUM(N10:N40)</f>
        <v>0</v>
      </c>
      <c r="O41" s="24">
        <f>COUNTA(O10:O40)*$N$5</f>
        <v>0</v>
      </c>
      <c r="P41" s="24">
        <f>SUM(P10:P40)</f>
        <v>0</v>
      </c>
      <c r="Q41" s="25">
        <f>SUM(Q10:Q40)</f>
        <v>0</v>
      </c>
    </row>
    <row r="42" spans="1:23" ht="13.5" thickBot="1" x14ac:dyDescent="0.25">
      <c r="A42" s="14" t="s">
        <v>43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17"/>
    </row>
    <row r="43" spans="1:23" x14ac:dyDescent="0.2">
      <c r="A43" s="14" t="s">
        <v>44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101" t="s">
        <v>34</v>
      </c>
      <c r="P43" s="102"/>
      <c r="Q43" s="26">
        <f>SUM(M41:Q41)</f>
        <v>0</v>
      </c>
    </row>
    <row r="44" spans="1:23" x14ac:dyDescent="0.2">
      <c r="A44" s="14" t="s">
        <v>45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03" t="s">
        <v>52</v>
      </c>
      <c r="P44" s="104"/>
      <c r="Q44" s="45"/>
    </row>
    <row r="45" spans="1:23" ht="13.5" thickBot="1" x14ac:dyDescent="0.25">
      <c r="A45" s="15" t="s">
        <v>51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05" t="s">
        <v>35</v>
      </c>
      <c r="P45" s="106"/>
      <c r="Q45" s="27">
        <f>Q43-Q44</f>
        <v>0</v>
      </c>
    </row>
  </sheetData>
  <sheetProtection algorithmName="SHA-512" hashValue="TSBuRsbXRsyiucNjv9iaKiuGydjOclLxwQpXKWIFKjGJAHT4gVvjYo3fbvjPq2m33dDeVgJjP6mDGmi1YqQM8g==" saltValue="pRZantSvqwbI5ZBjFanhPg==" spinCount="100000" sheet="1" objects="1" scenarios="1" selectLockedCells="1"/>
  <mergeCells count="31">
    <mergeCell ref="P7:P9"/>
    <mergeCell ref="Q7:Q9"/>
    <mergeCell ref="N7:N9"/>
    <mergeCell ref="O7:O9"/>
    <mergeCell ref="E7:G8"/>
    <mergeCell ref="A3:B4"/>
    <mergeCell ref="N3:O4"/>
    <mergeCell ref="C3:D4"/>
    <mergeCell ref="C5:D6"/>
    <mergeCell ref="I7:I9"/>
    <mergeCell ref="J7:L8"/>
    <mergeCell ref="M7:M9"/>
    <mergeCell ref="A7:B8"/>
    <mergeCell ref="D7:D9"/>
    <mergeCell ref="C7:C9"/>
    <mergeCell ref="O43:P43"/>
    <mergeCell ref="O44:P44"/>
    <mergeCell ref="O45:P45"/>
    <mergeCell ref="A1:P2"/>
    <mergeCell ref="Q1:Q2"/>
    <mergeCell ref="E5:F5"/>
    <mergeCell ref="E6:F6"/>
    <mergeCell ref="A5:B6"/>
    <mergeCell ref="P3:P4"/>
    <mergeCell ref="P5:P6"/>
    <mergeCell ref="Q3:Q4"/>
    <mergeCell ref="Q5:Q6"/>
    <mergeCell ref="E3:G3"/>
    <mergeCell ref="H3:J3"/>
    <mergeCell ref="K3:M3"/>
    <mergeCell ref="N5:O5"/>
  </mergeCells>
  <conditionalFormatting sqref="A10:A40">
    <cfRule type="expression" dxfId="3" priority="2">
      <formula>WEEKDAY(A10,2)&gt;5</formula>
    </cfRule>
  </conditionalFormatting>
  <conditionalFormatting sqref="B10:B40">
    <cfRule type="expression" dxfId="2" priority="1">
      <formula>WEEKDAY(A10,2)&gt;5</formula>
    </cfRule>
  </conditionalFormatting>
  <dataValidations disablePrompts="1" count="2">
    <dataValidation type="list" allowBlank="1" showInputMessage="1" showErrorMessage="1" sqref="H10:H40" xr:uid="{654CAD51-958D-4C5D-A80E-A9DA8FD90DB2}">
      <formula1>$H$7:$H$9</formula1>
    </dataValidation>
    <dataValidation type="list" allowBlank="1" showInputMessage="1" showErrorMessage="1" sqref="O10:O40 J10:L40" xr:uid="{28036820-9236-4A92-9422-D8528A28BAE9}">
      <formula1>$U$1:$U$2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&amp;C&amp;"Tahoma,Fett"&amp;11Bereitgestellt von:
Eselgrimm und Partner, Steuerberater mbB
https://stb-eselgrimm.de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1B7A-3C30-470C-9DD8-B01AD1D081FB}">
  <sheetPr>
    <pageSetUpPr fitToPage="1"/>
  </sheetPr>
  <dimension ref="A1:Y45"/>
  <sheetViews>
    <sheetView view="pageLayout" zoomScaleNormal="100" workbookViewId="0">
      <selection activeCell="F16" sqref="F16"/>
    </sheetView>
  </sheetViews>
  <sheetFormatPr baseColWidth="10" defaultRowHeight="12.75" x14ac:dyDescent="0.2"/>
  <cols>
    <col min="1" max="2" width="7.7109375" customWidth="1"/>
    <col min="3" max="3" width="32" customWidth="1"/>
    <col min="4" max="4" width="8.7109375" customWidth="1"/>
    <col min="5" max="7" width="9.7109375" customWidth="1"/>
    <col min="8" max="8" width="11.7109375" customWidth="1"/>
    <col min="9" max="11" width="9.7109375" customWidth="1"/>
    <col min="12" max="16" width="11.7109375" customWidth="1"/>
    <col min="19" max="22" width="11.42578125" hidden="1" customWidth="1"/>
  </cols>
  <sheetData>
    <row r="1" spans="1:22" ht="12.75" customHeight="1" x14ac:dyDescent="0.2">
      <c r="A1" s="107" t="s">
        <v>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75" t="s">
        <v>38</v>
      </c>
      <c r="S1" t="s">
        <v>17</v>
      </c>
      <c r="T1" t="s">
        <v>24</v>
      </c>
      <c r="U1" s="4">
        <f>DATE(P5,P3,1)</f>
        <v>44774</v>
      </c>
    </row>
    <row r="2" spans="1:22" ht="13.5" customHeight="1" thickBot="1" x14ac:dyDescent="0.25">
      <c r="A2" s="174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76"/>
      <c r="T2" t="s">
        <v>42</v>
      </c>
    </row>
    <row r="3" spans="1:22" ht="12.75" customHeight="1" x14ac:dyDescent="0.2">
      <c r="A3" s="201" t="s">
        <v>0</v>
      </c>
      <c r="B3" s="202"/>
      <c r="C3" s="203"/>
      <c r="D3" s="204"/>
      <c r="E3" s="87"/>
      <c r="F3" s="87"/>
      <c r="G3" s="87"/>
      <c r="H3" s="177" t="s">
        <v>13</v>
      </c>
      <c r="I3" s="178"/>
      <c r="J3" s="207"/>
      <c r="K3" s="177" t="s">
        <v>10</v>
      </c>
      <c r="L3" s="178"/>
      <c r="M3" s="179"/>
      <c r="N3" s="88"/>
      <c r="O3" s="205" t="s">
        <v>14</v>
      </c>
      <c r="P3" s="206">
        <v>8</v>
      </c>
      <c r="S3" s="1"/>
      <c r="T3" s="2"/>
    </row>
    <row r="4" spans="1:22" ht="12.75" customHeight="1" x14ac:dyDescent="0.2">
      <c r="A4" s="183"/>
      <c r="B4" s="184"/>
      <c r="C4" s="145"/>
      <c r="D4" s="187"/>
      <c r="E4" s="89"/>
      <c r="F4" s="90"/>
      <c r="G4" s="91"/>
      <c r="H4" s="46" t="s">
        <v>7</v>
      </c>
      <c r="I4" s="30">
        <v>0.2</v>
      </c>
      <c r="J4" s="47" t="s">
        <v>23</v>
      </c>
      <c r="K4" s="48" t="s">
        <v>32</v>
      </c>
      <c r="L4" s="32">
        <v>20</v>
      </c>
      <c r="M4" s="57">
        <v>0.3</v>
      </c>
      <c r="N4" s="88"/>
      <c r="O4" s="189"/>
      <c r="P4" s="128"/>
      <c r="S4" s="1" t="e">
        <f>TIME(IF($F4&lt;100,0,VALUE(LEFT($F4,LEN($F4)-2))),VALUE(RIGHT($F4,2)),0)</f>
        <v>#VALUE!</v>
      </c>
      <c r="T4" s="2"/>
    </row>
    <row r="5" spans="1:22" x14ac:dyDescent="0.2">
      <c r="A5" s="183" t="s">
        <v>1</v>
      </c>
      <c r="B5" s="184"/>
      <c r="C5" s="145"/>
      <c r="D5" s="187"/>
      <c r="E5" s="89"/>
      <c r="F5" s="90"/>
      <c r="G5" s="91"/>
      <c r="H5" s="46" t="s">
        <v>8</v>
      </c>
      <c r="I5" s="30">
        <v>0.4</v>
      </c>
      <c r="J5" s="47" t="s">
        <v>23</v>
      </c>
      <c r="K5" s="48" t="s">
        <v>12</v>
      </c>
      <c r="L5" s="32">
        <v>21</v>
      </c>
      <c r="M5" s="57">
        <v>0.38</v>
      </c>
      <c r="N5" s="49"/>
      <c r="O5" s="189" t="s">
        <v>15</v>
      </c>
      <c r="P5" s="128">
        <v>2022</v>
      </c>
      <c r="S5" s="2"/>
      <c r="T5" s="2"/>
    </row>
    <row r="6" spans="1:22" ht="13.5" thickBot="1" x14ac:dyDescent="0.25">
      <c r="A6" s="185"/>
      <c r="B6" s="186"/>
      <c r="C6" s="147"/>
      <c r="D6" s="188"/>
      <c r="E6" s="89"/>
      <c r="F6" s="89"/>
      <c r="G6" s="91"/>
      <c r="H6" s="50" t="s">
        <v>9</v>
      </c>
      <c r="I6" s="31">
        <v>0.4</v>
      </c>
      <c r="J6" s="51" t="s">
        <v>23</v>
      </c>
      <c r="K6" s="180"/>
      <c r="L6" s="181"/>
      <c r="M6" s="182"/>
      <c r="N6" s="89"/>
      <c r="O6" s="190"/>
      <c r="P6" s="129"/>
      <c r="S6" s="2"/>
      <c r="T6" s="2"/>
    </row>
    <row r="7" spans="1:22" x14ac:dyDescent="0.2">
      <c r="A7" s="191" t="s">
        <v>31</v>
      </c>
      <c r="B7" s="192"/>
      <c r="C7" s="198" t="s">
        <v>49</v>
      </c>
      <c r="D7" s="195" t="s">
        <v>47</v>
      </c>
      <c r="E7" s="192" t="s">
        <v>19</v>
      </c>
      <c r="F7" s="192"/>
      <c r="G7" s="192"/>
      <c r="H7" s="162" t="s">
        <v>26</v>
      </c>
      <c r="I7" s="162" t="s">
        <v>25</v>
      </c>
      <c r="J7" s="192"/>
      <c r="K7" s="192"/>
      <c r="L7" s="162" t="s">
        <v>27</v>
      </c>
      <c r="M7" s="162" t="s">
        <v>28</v>
      </c>
      <c r="N7" s="162" t="s">
        <v>29</v>
      </c>
      <c r="O7" s="162" t="s">
        <v>46</v>
      </c>
      <c r="P7" s="165" t="s">
        <v>50</v>
      </c>
      <c r="S7" s="1"/>
      <c r="T7" s="2"/>
    </row>
    <row r="8" spans="1:22" x14ac:dyDescent="0.2">
      <c r="A8" s="193"/>
      <c r="B8" s="194"/>
      <c r="C8" s="199"/>
      <c r="D8" s="196"/>
      <c r="E8" s="194"/>
      <c r="F8" s="194"/>
      <c r="G8" s="194"/>
      <c r="H8" s="163"/>
      <c r="I8" s="194"/>
      <c r="J8" s="194"/>
      <c r="K8" s="194"/>
      <c r="L8" s="163"/>
      <c r="M8" s="163"/>
      <c r="N8" s="163"/>
      <c r="O8" s="163"/>
      <c r="P8" s="166"/>
      <c r="S8" s="1"/>
      <c r="T8" s="2"/>
    </row>
    <row r="9" spans="1:22" ht="13.5" thickBot="1" x14ac:dyDescent="0.25">
      <c r="A9" s="52" t="s">
        <v>30</v>
      </c>
      <c r="B9" s="53" t="s">
        <v>2</v>
      </c>
      <c r="C9" s="200"/>
      <c r="D9" s="197"/>
      <c r="E9" s="53" t="s">
        <v>3</v>
      </c>
      <c r="F9" s="53" t="s">
        <v>4</v>
      </c>
      <c r="G9" s="53" t="s">
        <v>5</v>
      </c>
      <c r="H9" s="164"/>
      <c r="I9" s="53" t="s">
        <v>7</v>
      </c>
      <c r="J9" s="53" t="s">
        <v>8</v>
      </c>
      <c r="K9" s="53" t="s">
        <v>9</v>
      </c>
      <c r="L9" s="164"/>
      <c r="M9" s="164"/>
      <c r="N9" s="164"/>
      <c r="O9" s="164"/>
      <c r="P9" s="167"/>
      <c r="S9" s="1"/>
      <c r="T9" s="2"/>
      <c r="V9" t="s">
        <v>23</v>
      </c>
    </row>
    <row r="10" spans="1:22" x14ac:dyDescent="0.2">
      <c r="A10" s="73">
        <f>U1</f>
        <v>44774</v>
      </c>
      <c r="B10" s="74" t="str">
        <f>TEXT(A10,"TTT")</f>
        <v>Mo</v>
      </c>
      <c r="C10" s="33"/>
      <c r="D10" s="34"/>
      <c r="E10" s="35"/>
      <c r="F10" s="35"/>
      <c r="G10" s="18" t="str">
        <f>IF(OR(ISBLANK(E10),ISBLANK(F10)),"",T10-S10)</f>
        <v/>
      </c>
      <c r="H10" s="42"/>
      <c r="I10" s="68" t="s">
        <v>42</v>
      </c>
      <c r="J10" s="68" t="s">
        <v>42</v>
      </c>
      <c r="K10" s="68" t="s">
        <v>42</v>
      </c>
      <c r="L10" s="19" t="str">
        <f>IF(H10="","",IF(V10=0,H10,H10-(H10*V10)))</f>
        <v/>
      </c>
      <c r="M10" s="19" t="str">
        <f>IF(ISBLANK(D10),"",IF(D10&gt;$L$4,($L$4*$M$4)+((D10-$L$4)*$M$5),D10*$M$4))</f>
        <v/>
      </c>
      <c r="N10" s="58"/>
      <c r="O10" s="42"/>
      <c r="P10" s="59"/>
      <c r="S10" s="1" t="e">
        <f>TIME(IF($E10&lt;100,0,VALUE(LEFT($E10,LEN($E10)-2))),VALUE(RIGHT($E10,2)),0)</f>
        <v>#VALUE!</v>
      </c>
      <c r="T10" s="2" t="e">
        <f>IF(F10=2400,1,TIME(IF($F10&lt;100,0,VALUE(LEFT($F10,LEN($F10)-2))),VALUE(RIGHT($F10,2)),0))</f>
        <v>#VALUE!</v>
      </c>
      <c r="V10" s="3">
        <f>IF(AND(I10=$T$1,J10=$T$1,K10=$T$1),$I$4+$I$5+$I$6,IF(AND(I10=$T$1,J10=$T$1),$I$4+$I$5,IF(AND(I10=$T$1,K10=$T$1),$I$4+$I$6,IF(AND(J10=$T$1,K10=$T$1),$I$5+$I$6,IF(I10=$T$1,$I$4,IF(J10=$T$1,$I$5,IF(K10=$T$1,I6,0)))))))</f>
        <v>0</v>
      </c>
    </row>
    <row r="11" spans="1:22" x14ac:dyDescent="0.2">
      <c r="A11" s="75">
        <f>A10+1</f>
        <v>44775</v>
      </c>
      <c r="B11" s="47" t="str">
        <f t="shared" ref="B11:B40" si="0">TEXT(A11,"TTT")</f>
        <v>Di</v>
      </c>
      <c r="C11" s="36"/>
      <c r="D11" s="37"/>
      <c r="E11" s="38"/>
      <c r="F11" s="38"/>
      <c r="G11" s="20" t="str">
        <f t="shared" ref="G11:G40" si="1">IF(OR(ISBLANK(E11),ISBLANK(F11)),"",T11-S11)</f>
        <v/>
      </c>
      <c r="H11" s="43"/>
      <c r="I11" s="69" t="s">
        <v>42</v>
      </c>
      <c r="J11" s="69" t="s">
        <v>42</v>
      </c>
      <c r="K11" s="69" t="s">
        <v>42</v>
      </c>
      <c r="L11" s="21" t="str">
        <f t="shared" ref="L11:L40" si="2">IF(H11="","",IF(V11=0,H11,H11-(H11*V11)))</f>
        <v/>
      </c>
      <c r="M11" s="21" t="str">
        <f t="shared" ref="M11:M40" si="3">IF(ISBLANK(D11),"",IF(D11&gt;$L$4,($L$4*$M$4)+((D11-$L$4)*$M$5)+($L$4*$M$4),D11*$M$4))</f>
        <v/>
      </c>
      <c r="N11" s="60"/>
      <c r="O11" s="43"/>
      <c r="P11" s="45"/>
      <c r="S11" s="1" t="e">
        <f t="shared" ref="S11:S40" si="4">TIME(IF($E11&lt;100,0,VALUE(LEFT($E11,LEN($E11)-2))),VALUE(RIGHT($E11,2)),0)</f>
        <v>#VALUE!</v>
      </c>
      <c r="T11" s="2" t="e">
        <f t="shared" ref="T11:T35" si="5">IF(F11=2400,1,TIME(IF($F11&lt;100,0,VALUE(LEFT($F11,LEN($F11)-2))),VALUE(RIGHT($F11,2)),0))</f>
        <v>#VALUE!</v>
      </c>
      <c r="V11" s="3">
        <f>IF(AND(I11=$T$1,J11=$T$1,K11=$T$1),$I$4+$I$5+$I$6,IF(AND(I11=$T$1,J11=$T$1),$I$4+$I$5,IF(AND(I11=$T$1,K11=$T$1),$I$4+$I$6,IF(AND(J11=$T$1,K11=$T$1),$I$5+$I$6,IF(I11=$T$1,$I$4,IF(J11=$T$1,$I$5,IF(K11=$T$1,#REF!,0)))))))</f>
        <v>0</v>
      </c>
    </row>
    <row r="12" spans="1:22" x14ac:dyDescent="0.2">
      <c r="A12" s="75">
        <f t="shared" ref="A12:A37" si="6">A11+1</f>
        <v>44776</v>
      </c>
      <c r="B12" s="47" t="str">
        <f t="shared" si="0"/>
        <v>Mi</v>
      </c>
      <c r="C12" s="36"/>
      <c r="D12" s="37"/>
      <c r="E12" s="38"/>
      <c r="F12" s="38"/>
      <c r="G12" s="20" t="str">
        <f t="shared" si="1"/>
        <v/>
      </c>
      <c r="H12" s="43"/>
      <c r="I12" s="69" t="s">
        <v>42</v>
      </c>
      <c r="J12" s="69" t="s">
        <v>42</v>
      </c>
      <c r="K12" s="69" t="s">
        <v>42</v>
      </c>
      <c r="L12" s="21" t="str">
        <f t="shared" si="2"/>
        <v/>
      </c>
      <c r="M12" s="21" t="str">
        <f t="shared" si="3"/>
        <v/>
      </c>
      <c r="N12" s="60"/>
      <c r="O12" s="43"/>
      <c r="P12" s="45"/>
      <c r="S12" s="1" t="e">
        <f t="shared" si="4"/>
        <v>#VALUE!</v>
      </c>
      <c r="T12" s="2" t="e">
        <f t="shared" si="5"/>
        <v>#VALUE!</v>
      </c>
      <c r="V12" s="3">
        <f>IF(AND(I12=$T$1,J12=$T$1,K12=$T$1),$I$4+$I$5+$I$6,IF(AND(I12=$T$1,J12=$T$1),$I$4+$I$5,IF(AND(I12=$T$1,K12=$T$1),$I$4+$I$6,IF(AND(J12=$T$1,K12=$T$1),$I$5+$I$6,IF(I12=$T$1,$I$4,IF(J12=$T$1,$I$5,IF(K12=$T$1,I7,0)))))))</f>
        <v>0</v>
      </c>
    </row>
    <row r="13" spans="1:22" x14ac:dyDescent="0.2">
      <c r="A13" s="75">
        <f t="shared" si="6"/>
        <v>44777</v>
      </c>
      <c r="B13" s="47" t="str">
        <f t="shared" si="0"/>
        <v>Do</v>
      </c>
      <c r="C13" s="36"/>
      <c r="D13" s="37"/>
      <c r="E13" s="38"/>
      <c r="F13" s="38"/>
      <c r="G13" s="20" t="str">
        <f t="shared" si="1"/>
        <v/>
      </c>
      <c r="H13" s="43"/>
      <c r="I13" s="69" t="s">
        <v>42</v>
      </c>
      <c r="J13" s="69" t="s">
        <v>42</v>
      </c>
      <c r="K13" s="69" t="s">
        <v>42</v>
      </c>
      <c r="L13" s="21" t="str">
        <f t="shared" si="2"/>
        <v/>
      </c>
      <c r="M13" s="21" t="str">
        <f t="shared" si="3"/>
        <v/>
      </c>
      <c r="N13" s="60"/>
      <c r="O13" s="43"/>
      <c r="P13" s="45"/>
      <c r="S13" s="1" t="e">
        <f t="shared" si="4"/>
        <v>#VALUE!</v>
      </c>
      <c r="T13" s="2" t="e">
        <f t="shared" si="5"/>
        <v>#VALUE!</v>
      </c>
      <c r="V13" s="3">
        <f>IF(AND(I13=$T$1,J13=$T$1,K13=$T$1),$I$4+$I$5+$I$6,IF(AND(I13=$T$1,J13=$T$1),$I$4+$I$5,IF(AND(I13=$T$1,K13=$T$1),$I$4+$I$6,IF(AND(J13=$T$1,K13=$T$1),$I$5+$I$6,IF(I13=$T$1,$I$4,IF(J13=$T$1,$I$5,IF(K13=$T$1,I9,0)))))))</f>
        <v>0</v>
      </c>
    </row>
    <row r="14" spans="1:22" x14ac:dyDescent="0.2">
      <c r="A14" s="75">
        <f t="shared" si="6"/>
        <v>44778</v>
      </c>
      <c r="B14" s="47" t="str">
        <f t="shared" si="0"/>
        <v>Fr</v>
      </c>
      <c r="C14" s="36"/>
      <c r="D14" s="37"/>
      <c r="E14" s="38"/>
      <c r="F14" s="38"/>
      <c r="G14" s="20" t="str">
        <f t="shared" si="1"/>
        <v/>
      </c>
      <c r="H14" s="43"/>
      <c r="I14" s="69" t="s">
        <v>42</v>
      </c>
      <c r="J14" s="69" t="s">
        <v>42</v>
      </c>
      <c r="K14" s="69" t="s">
        <v>42</v>
      </c>
      <c r="L14" s="21" t="str">
        <f t="shared" si="2"/>
        <v/>
      </c>
      <c r="M14" s="21" t="str">
        <f t="shared" si="3"/>
        <v/>
      </c>
      <c r="N14" s="60"/>
      <c r="O14" s="43"/>
      <c r="P14" s="45"/>
      <c r="S14" s="1" t="e">
        <f t="shared" si="4"/>
        <v>#VALUE!</v>
      </c>
      <c r="T14" s="2" t="e">
        <f t="shared" si="5"/>
        <v>#VALUE!</v>
      </c>
      <c r="V14" s="3">
        <f>IF(AND(I14=$T$1,J14=$T$1,K14=$T$1),$I$4+$I$5+$I$6,IF(AND(I14=$T$1,J14=$T$1),$I$4+$I$5,IF(AND(I14=$T$1,K14=$T$1),$I$4+$I$6,IF(AND(J14=$T$1,K14=$T$1),$I$5+$I$6,IF(I14=$T$1,$I$4,IF(J14=$T$1,$I$5,IF(K14=$T$1,#REF!,0)))))))</f>
        <v>0</v>
      </c>
    </row>
    <row r="15" spans="1:22" x14ac:dyDescent="0.2">
      <c r="A15" s="75">
        <f t="shared" si="6"/>
        <v>44779</v>
      </c>
      <c r="B15" s="47" t="str">
        <f t="shared" si="0"/>
        <v>Sa</v>
      </c>
      <c r="C15" s="36"/>
      <c r="D15" s="37"/>
      <c r="E15" s="38"/>
      <c r="F15" s="38"/>
      <c r="G15" s="20" t="str">
        <f t="shared" si="1"/>
        <v/>
      </c>
      <c r="H15" s="43"/>
      <c r="I15" s="69" t="s">
        <v>42</v>
      </c>
      <c r="J15" s="69" t="s">
        <v>42</v>
      </c>
      <c r="K15" s="69" t="s">
        <v>42</v>
      </c>
      <c r="L15" s="21" t="str">
        <f t="shared" si="2"/>
        <v/>
      </c>
      <c r="M15" s="21" t="str">
        <f t="shared" si="3"/>
        <v/>
      </c>
      <c r="N15" s="60"/>
      <c r="O15" s="43"/>
      <c r="P15" s="45"/>
      <c r="S15" s="1" t="e">
        <f t="shared" si="4"/>
        <v>#VALUE!</v>
      </c>
      <c r="T15" s="2" t="e">
        <f t="shared" si="5"/>
        <v>#VALUE!</v>
      </c>
      <c r="V15" s="3">
        <f t="shared" ref="V15:V35" si="7">IF(AND(I15=$T$1,J15=$T$1,K15=$T$1),$I$4+$I$5+$I$6,IF(AND(I15=$T$1,J15=$T$1),$I$4+$I$5,IF(AND(I15=$T$1,K15=$T$1),$I$4+$I$6,IF(AND(J15=$T$1,K15=$T$1),$I$5+$I$6,IF(I15=$T$1,$I$4,IF(J15=$T$1,$I$5,IF(K15=$T$1,I10,0)))))))</f>
        <v>0</v>
      </c>
    </row>
    <row r="16" spans="1:22" x14ac:dyDescent="0.2">
      <c r="A16" s="75">
        <f t="shared" si="6"/>
        <v>44780</v>
      </c>
      <c r="B16" s="47" t="str">
        <f t="shared" si="0"/>
        <v>So</v>
      </c>
      <c r="C16" s="36"/>
      <c r="D16" s="37"/>
      <c r="E16" s="38"/>
      <c r="F16" s="38"/>
      <c r="G16" s="20" t="str">
        <f t="shared" si="1"/>
        <v/>
      </c>
      <c r="H16" s="43"/>
      <c r="I16" s="69" t="s">
        <v>42</v>
      </c>
      <c r="J16" s="69" t="s">
        <v>42</v>
      </c>
      <c r="K16" s="69" t="s">
        <v>42</v>
      </c>
      <c r="L16" s="21" t="str">
        <f t="shared" si="2"/>
        <v/>
      </c>
      <c r="M16" s="21" t="str">
        <f t="shared" si="3"/>
        <v/>
      </c>
      <c r="N16" s="60"/>
      <c r="O16" s="43"/>
      <c r="P16" s="45"/>
      <c r="S16" s="1" t="e">
        <f t="shared" si="4"/>
        <v>#VALUE!</v>
      </c>
      <c r="T16" s="2" t="e">
        <f t="shared" si="5"/>
        <v>#VALUE!</v>
      </c>
      <c r="V16" s="3">
        <f t="shared" si="7"/>
        <v>0</v>
      </c>
    </row>
    <row r="17" spans="1:25" x14ac:dyDescent="0.2">
      <c r="A17" s="75">
        <f t="shared" si="6"/>
        <v>44781</v>
      </c>
      <c r="B17" s="47" t="str">
        <f t="shared" si="0"/>
        <v>Mo</v>
      </c>
      <c r="C17" s="36"/>
      <c r="D17" s="37"/>
      <c r="E17" s="38"/>
      <c r="F17" s="38"/>
      <c r="G17" s="20" t="str">
        <f t="shared" si="1"/>
        <v/>
      </c>
      <c r="H17" s="43"/>
      <c r="I17" s="69" t="s">
        <v>42</v>
      </c>
      <c r="J17" s="69" t="s">
        <v>42</v>
      </c>
      <c r="K17" s="69" t="s">
        <v>42</v>
      </c>
      <c r="L17" s="21" t="str">
        <f t="shared" si="2"/>
        <v/>
      </c>
      <c r="M17" s="21" t="str">
        <f t="shared" si="3"/>
        <v/>
      </c>
      <c r="N17" s="60"/>
      <c r="O17" s="43"/>
      <c r="P17" s="45"/>
      <c r="S17" s="1" t="e">
        <f t="shared" si="4"/>
        <v>#VALUE!</v>
      </c>
      <c r="T17" s="2" t="e">
        <f t="shared" si="5"/>
        <v>#VALUE!</v>
      </c>
      <c r="V17" s="3">
        <f t="shared" si="7"/>
        <v>0</v>
      </c>
    </row>
    <row r="18" spans="1:25" x14ac:dyDescent="0.2">
      <c r="A18" s="75">
        <f t="shared" si="6"/>
        <v>44782</v>
      </c>
      <c r="B18" s="47" t="str">
        <f t="shared" si="0"/>
        <v>Di</v>
      </c>
      <c r="C18" s="36"/>
      <c r="D18" s="37"/>
      <c r="E18" s="38"/>
      <c r="F18" s="38"/>
      <c r="G18" s="20" t="str">
        <f t="shared" si="1"/>
        <v/>
      </c>
      <c r="H18" s="43"/>
      <c r="I18" s="69" t="s">
        <v>42</v>
      </c>
      <c r="J18" s="69" t="s">
        <v>42</v>
      </c>
      <c r="K18" s="69" t="s">
        <v>42</v>
      </c>
      <c r="L18" s="21" t="str">
        <f t="shared" si="2"/>
        <v/>
      </c>
      <c r="M18" s="21" t="str">
        <f t="shared" si="3"/>
        <v/>
      </c>
      <c r="N18" s="60"/>
      <c r="O18" s="43"/>
      <c r="P18" s="45"/>
      <c r="S18" s="1" t="e">
        <f t="shared" si="4"/>
        <v>#VALUE!</v>
      </c>
      <c r="T18" s="2" t="e">
        <f t="shared" si="5"/>
        <v>#VALUE!</v>
      </c>
      <c r="V18" s="3">
        <f t="shared" si="7"/>
        <v>0</v>
      </c>
    </row>
    <row r="19" spans="1:25" x14ac:dyDescent="0.2">
      <c r="A19" s="75">
        <f t="shared" si="6"/>
        <v>44783</v>
      </c>
      <c r="B19" s="47" t="str">
        <f t="shared" si="0"/>
        <v>Mi</v>
      </c>
      <c r="C19" s="36"/>
      <c r="D19" s="37"/>
      <c r="E19" s="38"/>
      <c r="F19" s="38"/>
      <c r="G19" s="20" t="str">
        <f t="shared" si="1"/>
        <v/>
      </c>
      <c r="H19" s="43"/>
      <c r="I19" s="69" t="s">
        <v>42</v>
      </c>
      <c r="J19" s="69" t="s">
        <v>42</v>
      </c>
      <c r="K19" s="69" t="s">
        <v>42</v>
      </c>
      <c r="L19" s="21" t="str">
        <f t="shared" si="2"/>
        <v/>
      </c>
      <c r="M19" s="21" t="str">
        <f t="shared" si="3"/>
        <v/>
      </c>
      <c r="N19" s="60"/>
      <c r="O19" s="43"/>
      <c r="P19" s="45"/>
      <c r="S19" s="1" t="e">
        <f t="shared" si="4"/>
        <v>#VALUE!</v>
      </c>
      <c r="T19" s="2" t="e">
        <f t="shared" si="5"/>
        <v>#VALUE!</v>
      </c>
      <c r="V19" s="3">
        <f t="shared" si="7"/>
        <v>0</v>
      </c>
    </row>
    <row r="20" spans="1:25" x14ac:dyDescent="0.2">
      <c r="A20" s="75">
        <f t="shared" si="6"/>
        <v>44784</v>
      </c>
      <c r="B20" s="47" t="str">
        <f t="shared" si="0"/>
        <v>Do</v>
      </c>
      <c r="C20" s="36"/>
      <c r="D20" s="37"/>
      <c r="E20" s="38"/>
      <c r="F20" s="38"/>
      <c r="G20" s="20" t="str">
        <f t="shared" si="1"/>
        <v/>
      </c>
      <c r="H20" s="43"/>
      <c r="I20" s="69" t="s">
        <v>42</v>
      </c>
      <c r="J20" s="69" t="s">
        <v>42</v>
      </c>
      <c r="K20" s="69" t="s">
        <v>42</v>
      </c>
      <c r="L20" s="21" t="str">
        <f t="shared" si="2"/>
        <v/>
      </c>
      <c r="M20" s="21" t="str">
        <f t="shared" si="3"/>
        <v/>
      </c>
      <c r="N20" s="60"/>
      <c r="O20" s="43"/>
      <c r="P20" s="45"/>
      <c r="S20" s="1" t="e">
        <f t="shared" si="4"/>
        <v>#VALUE!</v>
      </c>
      <c r="T20" s="2" t="e">
        <f t="shared" si="5"/>
        <v>#VALUE!</v>
      </c>
      <c r="V20" s="3">
        <f t="shared" si="7"/>
        <v>0</v>
      </c>
    </row>
    <row r="21" spans="1:25" x14ac:dyDescent="0.2">
      <c r="A21" s="75">
        <f t="shared" si="6"/>
        <v>44785</v>
      </c>
      <c r="B21" s="47" t="str">
        <f t="shared" si="0"/>
        <v>Fr</v>
      </c>
      <c r="C21" s="36"/>
      <c r="D21" s="37"/>
      <c r="E21" s="38"/>
      <c r="F21" s="38"/>
      <c r="G21" s="20" t="str">
        <f t="shared" si="1"/>
        <v/>
      </c>
      <c r="H21" s="43"/>
      <c r="I21" s="69" t="s">
        <v>42</v>
      </c>
      <c r="J21" s="69" t="s">
        <v>42</v>
      </c>
      <c r="K21" s="69" t="s">
        <v>42</v>
      </c>
      <c r="L21" s="21" t="str">
        <f t="shared" si="2"/>
        <v/>
      </c>
      <c r="M21" s="21" t="str">
        <f t="shared" si="3"/>
        <v/>
      </c>
      <c r="N21" s="60"/>
      <c r="O21" s="43"/>
      <c r="P21" s="45"/>
      <c r="S21" s="1" t="e">
        <f t="shared" si="4"/>
        <v>#VALUE!</v>
      </c>
      <c r="T21" s="2" t="e">
        <f t="shared" si="5"/>
        <v>#VALUE!</v>
      </c>
      <c r="V21" s="3">
        <f t="shared" si="7"/>
        <v>0</v>
      </c>
    </row>
    <row r="22" spans="1:25" x14ac:dyDescent="0.2">
      <c r="A22" s="75">
        <f t="shared" si="6"/>
        <v>44786</v>
      </c>
      <c r="B22" s="47" t="str">
        <f t="shared" si="0"/>
        <v>Sa</v>
      </c>
      <c r="C22" s="36"/>
      <c r="D22" s="37"/>
      <c r="E22" s="38"/>
      <c r="F22" s="38"/>
      <c r="G22" s="20" t="str">
        <f t="shared" si="1"/>
        <v/>
      </c>
      <c r="H22" s="43"/>
      <c r="I22" s="69" t="s">
        <v>42</v>
      </c>
      <c r="J22" s="69" t="s">
        <v>42</v>
      </c>
      <c r="K22" s="69" t="s">
        <v>42</v>
      </c>
      <c r="L22" s="21" t="str">
        <f t="shared" si="2"/>
        <v/>
      </c>
      <c r="M22" s="21" t="str">
        <f t="shared" si="3"/>
        <v/>
      </c>
      <c r="N22" s="60"/>
      <c r="O22" s="43"/>
      <c r="P22" s="45"/>
      <c r="S22" s="1" t="e">
        <f t="shared" si="4"/>
        <v>#VALUE!</v>
      </c>
      <c r="T22" s="2" t="e">
        <f t="shared" si="5"/>
        <v>#VALUE!</v>
      </c>
      <c r="V22" s="3">
        <f t="shared" si="7"/>
        <v>0</v>
      </c>
    </row>
    <row r="23" spans="1:25" x14ac:dyDescent="0.2">
      <c r="A23" s="75">
        <f t="shared" si="6"/>
        <v>44787</v>
      </c>
      <c r="B23" s="47" t="str">
        <f t="shared" si="0"/>
        <v>So</v>
      </c>
      <c r="C23" s="36"/>
      <c r="D23" s="37"/>
      <c r="E23" s="38"/>
      <c r="F23" s="38"/>
      <c r="G23" s="20" t="str">
        <f t="shared" si="1"/>
        <v/>
      </c>
      <c r="H23" s="43"/>
      <c r="I23" s="69" t="s">
        <v>42</v>
      </c>
      <c r="J23" s="69" t="s">
        <v>42</v>
      </c>
      <c r="K23" s="69" t="s">
        <v>42</v>
      </c>
      <c r="L23" s="21" t="str">
        <f t="shared" si="2"/>
        <v/>
      </c>
      <c r="M23" s="21" t="str">
        <f t="shared" si="3"/>
        <v/>
      </c>
      <c r="N23" s="60"/>
      <c r="O23" s="43"/>
      <c r="P23" s="45"/>
      <c r="S23" s="1" t="e">
        <f t="shared" si="4"/>
        <v>#VALUE!</v>
      </c>
      <c r="T23" s="2" t="e">
        <f t="shared" si="5"/>
        <v>#VALUE!</v>
      </c>
      <c r="V23" s="3">
        <f t="shared" si="7"/>
        <v>0</v>
      </c>
    </row>
    <row r="24" spans="1:25" x14ac:dyDescent="0.2">
      <c r="A24" s="75">
        <f t="shared" si="6"/>
        <v>44788</v>
      </c>
      <c r="B24" s="47" t="str">
        <f t="shared" si="0"/>
        <v>Mo</v>
      </c>
      <c r="C24" s="36"/>
      <c r="D24" s="37"/>
      <c r="E24" s="38"/>
      <c r="F24" s="38"/>
      <c r="G24" s="20" t="str">
        <f t="shared" si="1"/>
        <v/>
      </c>
      <c r="H24" s="43"/>
      <c r="I24" s="69" t="s">
        <v>42</v>
      </c>
      <c r="J24" s="69" t="s">
        <v>42</v>
      </c>
      <c r="K24" s="69" t="s">
        <v>42</v>
      </c>
      <c r="L24" s="21" t="str">
        <f t="shared" si="2"/>
        <v/>
      </c>
      <c r="M24" s="21" t="str">
        <f t="shared" si="3"/>
        <v/>
      </c>
      <c r="N24" s="60"/>
      <c r="O24" s="43"/>
      <c r="P24" s="45"/>
      <c r="S24" s="1" t="e">
        <f t="shared" si="4"/>
        <v>#VALUE!</v>
      </c>
      <c r="T24" s="2" t="e">
        <f t="shared" si="5"/>
        <v>#VALUE!</v>
      </c>
      <c r="V24" s="3">
        <f t="shared" si="7"/>
        <v>0</v>
      </c>
    </row>
    <row r="25" spans="1:25" x14ac:dyDescent="0.2">
      <c r="A25" s="75">
        <f t="shared" si="6"/>
        <v>44789</v>
      </c>
      <c r="B25" s="47" t="str">
        <f t="shared" si="0"/>
        <v>Di</v>
      </c>
      <c r="C25" s="36"/>
      <c r="D25" s="37"/>
      <c r="E25" s="38"/>
      <c r="F25" s="38"/>
      <c r="G25" s="20" t="str">
        <f t="shared" si="1"/>
        <v/>
      </c>
      <c r="H25" s="43"/>
      <c r="I25" s="69" t="s">
        <v>42</v>
      </c>
      <c r="J25" s="69" t="s">
        <v>42</v>
      </c>
      <c r="K25" s="69" t="s">
        <v>42</v>
      </c>
      <c r="L25" s="21" t="str">
        <f t="shared" si="2"/>
        <v/>
      </c>
      <c r="M25" s="21" t="str">
        <f t="shared" si="3"/>
        <v/>
      </c>
      <c r="N25" s="60"/>
      <c r="O25" s="43"/>
      <c r="P25" s="45"/>
      <c r="S25" s="1" t="e">
        <f t="shared" si="4"/>
        <v>#VALUE!</v>
      </c>
      <c r="T25" s="2" t="e">
        <f t="shared" si="5"/>
        <v>#VALUE!</v>
      </c>
      <c r="V25" s="3">
        <f t="shared" si="7"/>
        <v>0</v>
      </c>
    </row>
    <row r="26" spans="1:25" x14ac:dyDescent="0.2">
      <c r="A26" s="75">
        <f t="shared" si="6"/>
        <v>44790</v>
      </c>
      <c r="B26" s="47" t="str">
        <f t="shared" si="0"/>
        <v>Mi</v>
      </c>
      <c r="C26" s="36"/>
      <c r="D26" s="37"/>
      <c r="E26" s="38"/>
      <c r="F26" s="38"/>
      <c r="G26" s="20" t="str">
        <f t="shared" si="1"/>
        <v/>
      </c>
      <c r="H26" s="43"/>
      <c r="I26" s="69" t="s">
        <v>42</v>
      </c>
      <c r="J26" s="69" t="s">
        <v>42</v>
      </c>
      <c r="K26" s="69" t="s">
        <v>42</v>
      </c>
      <c r="L26" s="21" t="str">
        <f t="shared" si="2"/>
        <v/>
      </c>
      <c r="M26" s="21" t="str">
        <f t="shared" si="3"/>
        <v/>
      </c>
      <c r="N26" s="60"/>
      <c r="O26" s="43"/>
      <c r="P26" s="45"/>
      <c r="S26" s="1" t="e">
        <f t="shared" si="4"/>
        <v>#VALUE!</v>
      </c>
      <c r="T26" s="2" t="e">
        <f t="shared" si="5"/>
        <v>#VALUE!</v>
      </c>
      <c r="V26" s="3">
        <f t="shared" si="7"/>
        <v>0</v>
      </c>
    </row>
    <row r="27" spans="1:25" x14ac:dyDescent="0.2">
      <c r="A27" s="75">
        <f t="shared" si="6"/>
        <v>44791</v>
      </c>
      <c r="B27" s="47" t="str">
        <f t="shared" si="0"/>
        <v>Do</v>
      </c>
      <c r="C27" s="36"/>
      <c r="D27" s="37"/>
      <c r="E27" s="38"/>
      <c r="F27" s="38"/>
      <c r="G27" s="20" t="str">
        <f t="shared" si="1"/>
        <v/>
      </c>
      <c r="H27" s="43"/>
      <c r="I27" s="69" t="s">
        <v>42</v>
      </c>
      <c r="J27" s="69" t="s">
        <v>42</v>
      </c>
      <c r="K27" s="69" t="s">
        <v>42</v>
      </c>
      <c r="L27" s="21" t="str">
        <f t="shared" si="2"/>
        <v/>
      </c>
      <c r="M27" s="21" t="str">
        <f t="shared" si="3"/>
        <v/>
      </c>
      <c r="N27" s="60"/>
      <c r="O27" s="43"/>
      <c r="P27" s="45"/>
      <c r="S27" s="1" t="e">
        <f t="shared" si="4"/>
        <v>#VALUE!</v>
      </c>
      <c r="T27" s="2" t="e">
        <f t="shared" si="5"/>
        <v>#VALUE!</v>
      </c>
      <c r="V27" s="3">
        <f t="shared" si="7"/>
        <v>0</v>
      </c>
    </row>
    <row r="28" spans="1:25" x14ac:dyDescent="0.2">
      <c r="A28" s="75">
        <f t="shared" si="6"/>
        <v>44792</v>
      </c>
      <c r="B28" s="47" t="str">
        <f t="shared" si="0"/>
        <v>Fr</v>
      </c>
      <c r="C28" s="36"/>
      <c r="D28" s="37"/>
      <c r="E28" s="38"/>
      <c r="F28" s="38"/>
      <c r="G28" s="20" t="str">
        <f t="shared" si="1"/>
        <v/>
      </c>
      <c r="H28" s="43"/>
      <c r="I28" s="69" t="s">
        <v>42</v>
      </c>
      <c r="J28" s="69" t="s">
        <v>42</v>
      </c>
      <c r="K28" s="69" t="s">
        <v>42</v>
      </c>
      <c r="L28" s="21" t="str">
        <f t="shared" si="2"/>
        <v/>
      </c>
      <c r="M28" s="21" t="str">
        <f t="shared" si="3"/>
        <v/>
      </c>
      <c r="N28" s="60"/>
      <c r="O28" s="43"/>
      <c r="P28" s="45"/>
      <c r="S28" s="1" t="e">
        <f t="shared" si="4"/>
        <v>#VALUE!</v>
      </c>
      <c r="T28" s="2" t="e">
        <f t="shared" si="5"/>
        <v>#VALUE!</v>
      </c>
      <c r="V28" s="3">
        <f t="shared" si="7"/>
        <v>0</v>
      </c>
    </row>
    <row r="29" spans="1:25" x14ac:dyDescent="0.2">
      <c r="A29" s="75">
        <f t="shared" si="6"/>
        <v>44793</v>
      </c>
      <c r="B29" s="47" t="str">
        <f t="shared" si="0"/>
        <v>Sa</v>
      </c>
      <c r="C29" s="36"/>
      <c r="D29" s="37"/>
      <c r="E29" s="38"/>
      <c r="F29" s="38"/>
      <c r="G29" s="20" t="str">
        <f t="shared" si="1"/>
        <v/>
      </c>
      <c r="H29" s="43"/>
      <c r="I29" s="69" t="s">
        <v>42</v>
      </c>
      <c r="J29" s="69" t="s">
        <v>42</v>
      </c>
      <c r="K29" s="69" t="s">
        <v>42</v>
      </c>
      <c r="L29" s="21" t="str">
        <f t="shared" si="2"/>
        <v/>
      </c>
      <c r="M29" s="21" t="str">
        <f t="shared" si="3"/>
        <v/>
      </c>
      <c r="N29" s="60"/>
      <c r="O29" s="43"/>
      <c r="P29" s="45"/>
      <c r="S29" s="1" t="e">
        <f t="shared" si="4"/>
        <v>#VALUE!</v>
      </c>
      <c r="T29" s="2" t="e">
        <f t="shared" si="5"/>
        <v>#VALUE!</v>
      </c>
      <c r="V29" s="3">
        <f t="shared" si="7"/>
        <v>0</v>
      </c>
    </row>
    <row r="30" spans="1:25" x14ac:dyDescent="0.2">
      <c r="A30" s="75">
        <f t="shared" si="6"/>
        <v>44794</v>
      </c>
      <c r="B30" s="47" t="str">
        <f t="shared" si="0"/>
        <v>So</v>
      </c>
      <c r="C30" s="36"/>
      <c r="D30" s="37"/>
      <c r="E30" s="38"/>
      <c r="F30" s="38"/>
      <c r="G30" s="20" t="str">
        <f t="shared" si="1"/>
        <v/>
      </c>
      <c r="H30" s="43"/>
      <c r="I30" s="69" t="s">
        <v>42</v>
      </c>
      <c r="J30" s="69" t="s">
        <v>42</v>
      </c>
      <c r="K30" s="69" t="s">
        <v>42</v>
      </c>
      <c r="L30" s="21" t="str">
        <f t="shared" si="2"/>
        <v/>
      </c>
      <c r="M30" s="21" t="str">
        <f t="shared" si="3"/>
        <v/>
      </c>
      <c r="N30" s="60"/>
      <c r="O30" s="43"/>
      <c r="P30" s="45"/>
      <c r="S30" s="1" t="e">
        <f t="shared" si="4"/>
        <v>#VALUE!</v>
      </c>
      <c r="T30" s="2" t="e">
        <f t="shared" si="5"/>
        <v>#VALUE!</v>
      </c>
      <c r="V30" s="3">
        <f t="shared" si="7"/>
        <v>0</v>
      </c>
      <c r="Y30" s="2"/>
    </row>
    <row r="31" spans="1:25" x14ac:dyDescent="0.2">
      <c r="A31" s="75">
        <f t="shared" si="6"/>
        <v>44795</v>
      </c>
      <c r="B31" s="47" t="str">
        <f t="shared" si="0"/>
        <v>Mo</v>
      </c>
      <c r="C31" s="36"/>
      <c r="D31" s="37"/>
      <c r="E31" s="38"/>
      <c r="F31" s="38"/>
      <c r="G31" s="20" t="str">
        <f t="shared" si="1"/>
        <v/>
      </c>
      <c r="H31" s="43"/>
      <c r="I31" s="69" t="s">
        <v>42</v>
      </c>
      <c r="J31" s="69" t="s">
        <v>42</v>
      </c>
      <c r="K31" s="69" t="s">
        <v>42</v>
      </c>
      <c r="L31" s="21" t="str">
        <f t="shared" si="2"/>
        <v/>
      </c>
      <c r="M31" s="21" t="str">
        <f t="shared" si="3"/>
        <v/>
      </c>
      <c r="N31" s="60"/>
      <c r="O31" s="43"/>
      <c r="P31" s="45"/>
      <c r="S31" s="1" t="e">
        <f t="shared" si="4"/>
        <v>#VALUE!</v>
      </c>
      <c r="T31" s="2" t="e">
        <f t="shared" si="5"/>
        <v>#VALUE!</v>
      </c>
      <c r="V31" s="3">
        <f t="shared" si="7"/>
        <v>0</v>
      </c>
    </row>
    <row r="32" spans="1:25" x14ac:dyDescent="0.2">
      <c r="A32" s="75">
        <f t="shared" si="6"/>
        <v>44796</v>
      </c>
      <c r="B32" s="47" t="str">
        <f t="shared" si="0"/>
        <v>Di</v>
      </c>
      <c r="C32" s="36"/>
      <c r="D32" s="37"/>
      <c r="E32" s="38"/>
      <c r="F32" s="38"/>
      <c r="G32" s="20" t="str">
        <f t="shared" si="1"/>
        <v/>
      </c>
      <c r="H32" s="43"/>
      <c r="I32" s="69" t="s">
        <v>42</v>
      </c>
      <c r="J32" s="69" t="s">
        <v>42</v>
      </c>
      <c r="K32" s="69" t="s">
        <v>42</v>
      </c>
      <c r="L32" s="21" t="str">
        <f t="shared" si="2"/>
        <v/>
      </c>
      <c r="M32" s="21" t="str">
        <f t="shared" si="3"/>
        <v/>
      </c>
      <c r="N32" s="60"/>
      <c r="O32" s="43"/>
      <c r="P32" s="45"/>
      <c r="S32" s="1" t="e">
        <f t="shared" si="4"/>
        <v>#VALUE!</v>
      </c>
      <c r="T32" s="2" t="e">
        <f t="shared" si="5"/>
        <v>#VALUE!</v>
      </c>
      <c r="V32" s="3">
        <f t="shared" si="7"/>
        <v>0</v>
      </c>
    </row>
    <row r="33" spans="1:22" x14ac:dyDescent="0.2">
      <c r="A33" s="75">
        <f t="shared" si="6"/>
        <v>44797</v>
      </c>
      <c r="B33" s="47" t="str">
        <f t="shared" si="0"/>
        <v>Mi</v>
      </c>
      <c r="C33" s="36"/>
      <c r="D33" s="37"/>
      <c r="E33" s="38"/>
      <c r="F33" s="38"/>
      <c r="G33" s="20" t="str">
        <f t="shared" si="1"/>
        <v/>
      </c>
      <c r="H33" s="43"/>
      <c r="I33" s="69" t="s">
        <v>42</v>
      </c>
      <c r="J33" s="69" t="s">
        <v>42</v>
      </c>
      <c r="K33" s="69" t="s">
        <v>42</v>
      </c>
      <c r="L33" s="21" t="str">
        <f t="shared" si="2"/>
        <v/>
      </c>
      <c r="M33" s="21" t="str">
        <f t="shared" si="3"/>
        <v/>
      </c>
      <c r="N33" s="60"/>
      <c r="O33" s="43"/>
      <c r="P33" s="45"/>
      <c r="S33" s="1" t="e">
        <f t="shared" si="4"/>
        <v>#VALUE!</v>
      </c>
      <c r="T33" s="2" t="e">
        <f t="shared" si="5"/>
        <v>#VALUE!</v>
      </c>
      <c r="V33" s="3">
        <f t="shared" si="7"/>
        <v>0</v>
      </c>
    </row>
    <row r="34" spans="1:22" x14ac:dyDescent="0.2">
      <c r="A34" s="75">
        <f t="shared" si="6"/>
        <v>44798</v>
      </c>
      <c r="B34" s="47" t="str">
        <f t="shared" si="0"/>
        <v>Do</v>
      </c>
      <c r="C34" s="36"/>
      <c r="D34" s="37"/>
      <c r="E34" s="38"/>
      <c r="F34" s="38"/>
      <c r="G34" s="20" t="str">
        <f t="shared" si="1"/>
        <v/>
      </c>
      <c r="H34" s="43"/>
      <c r="I34" s="69" t="s">
        <v>42</v>
      </c>
      <c r="J34" s="69" t="s">
        <v>42</v>
      </c>
      <c r="K34" s="69" t="s">
        <v>42</v>
      </c>
      <c r="L34" s="21" t="str">
        <f t="shared" si="2"/>
        <v/>
      </c>
      <c r="M34" s="21" t="str">
        <f t="shared" si="3"/>
        <v/>
      </c>
      <c r="N34" s="60"/>
      <c r="O34" s="43"/>
      <c r="P34" s="45"/>
      <c r="S34" s="1" t="e">
        <f t="shared" si="4"/>
        <v>#VALUE!</v>
      </c>
      <c r="T34" s="2" t="e">
        <f t="shared" si="5"/>
        <v>#VALUE!</v>
      </c>
      <c r="V34" s="3">
        <f t="shared" si="7"/>
        <v>0</v>
      </c>
    </row>
    <row r="35" spans="1:22" x14ac:dyDescent="0.2">
      <c r="A35" s="75">
        <f t="shared" si="6"/>
        <v>44799</v>
      </c>
      <c r="B35" s="47" t="str">
        <f t="shared" si="0"/>
        <v>Fr</v>
      </c>
      <c r="C35" s="36"/>
      <c r="D35" s="37"/>
      <c r="E35" s="38"/>
      <c r="F35" s="38"/>
      <c r="G35" s="20" t="str">
        <f t="shared" si="1"/>
        <v/>
      </c>
      <c r="H35" s="43"/>
      <c r="I35" s="69" t="s">
        <v>42</v>
      </c>
      <c r="J35" s="69" t="s">
        <v>42</v>
      </c>
      <c r="K35" s="69" t="s">
        <v>42</v>
      </c>
      <c r="L35" s="21" t="str">
        <f t="shared" si="2"/>
        <v/>
      </c>
      <c r="M35" s="21" t="str">
        <f t="shared" si="3"/>
        <v/>
      </c>
      <c r="N35" s="60"/>
      <c r="O35" s="43"/>
      <c r="P35" s="45"/>
      <c r="S35" s="1" t="e">
        <f t="shared" si="4"/>
        <v>#VALUE!</v>
      </c>
      <c r="T35" s="2" t="e">
        <f t="shared" si="5"/>
        <v>#VALUE!</v>
      </c>
      <c r="V35" s="3">
        <f t="shared" si="7"/>
        <v>0</v>
      </c>
    </row>
    <row r="36" spans="1:22" x14ac:dyDescent="0.2">
      <c r="A36" s="75">
        <f t="shared" si="6"/>
        <v>44800</v>
      </c>
      <c r="B36" s="47" t="str">
        <f t="shared" si="0"/>
        <v>Sa</v>
      </c>
      <c r="C36" s="36"/>
      <c r="D36" s="37"/>
      <c r="E36" s="38"/>
      <c r="F36" s="38"/>
      <c r="G36" s="20" t="str">
        <f t="shared" si="1"/>
        <v/>
      </c>
      <c r="H36" s="43"/>
      <c r="I36" s="69" t="s">
        <v>42</v>
      </c>
      <c r="J36" s="69" t="s">
        <v>42</v>
      </c>
      <c r="K36" s="69" t="s">
        <v>42</v>
      </c>
      <c r="L36" s="21" t="str">
        <f t="shared" si="2"/>
        <v/>
      </c>
      <c r="M36" s="21" t="str">
        <f t="shared" si="3"/>
        <v/>
      </c>
      <c r="N36" s="60"/>
      <c r="O36" s="43"/>
      <c r="P36" s="45"/>
      <c r="S36" s="1" t="e">
        <f t="shared" si="4"/>
        <v>#VALUE!</v>
      </c>
      <c r="T36" s="2" t="e">
        <f t="shared" ref="T36:T40" si="8">IF(F36=2400,1,TIME(IF($F36&lt;100,0,VALUE(LEFT($F36,LEN($F36)-2))),VALUE(RIGHT($F36,2)),0))</f>
        <v>#VALUE!</v>
      </c>
      <c r="V36" s="3">
        <f t="shared" ref="V36:V40" si="9">IF(AND(I36=$T$1,J36=$T$1,K36=$T$1),$I$4+$I$5+$I$6,IF(AND(I36=$T$1,J36=$T$1),$I$4+$I$5,IF(AND(I36=$T$1,K36=$T$1),$I$4+$I$6,IF(AND(J36=$T$1,K36=$T$1),$I$5+$I$6,IF(I36=$T$1,$I$4,IF(J36=$T$1,$I$5,IF(K36=$T$1,I31,0)))))))</f>
        <v>0</v>
      </c>
    </row>
    <row r="37" spans="1:22" x14ac:dyDescent="0.2">
      <c r="A37" s="75">
        <f t="shared" si="6"/>
        <v>44801</v>
      </c>
      <c r="B37" s="47" t="str">
        <f t="shared" si="0"/>
        <v>So</v>
      </c>
      <c r="C37" s="36"/>
      <c r="D37" s="37"/>
      <c r="E37" s="38"/>
      <c r="F37" s="38"/>
      <c r="G37" s="20" t="str">
        <f t="shared" si="1"/>
        <v/>
      </c>
      <c r="H37" s="43"/>
      <c r="I37" s="69" t="s">
        <v>42</v>
      </c>
      <c r="J37" s="69" t="s">
        <v>42</v>
      </c>
      <c r="K37" s="69" t="s">
        <v>42</v>
      </c>
      <c r="L37" s="21" t="str">
        <f t="shared" si="2"/>
        <v/>
      </c>
      <c r="M37" s="21" t="str">
        <f t="shared" si="3"/>
        <v/>
      </c>
      <c r="N37" s="60"/>
      <c r="O37" s="43"/>
      <c r="P37" s="45"/>
      <c r="S37" s="1" t="e">
        <f t="shared" si="4"/>
        <v>#VALUE!</v>
      </c>
      <c r="T37" s="2" t="e">
        <f t="shared" si="8"/>
        <v>#VALUE!</v>
      </c>
      <c r="V37" s="3">
        <f t="shared" si="9"/>
        <v>0</v>
      </c>
    </row>
    <row r="38" spans="1:22" x14ac:dyDescent="0.2">
      <c r="A38" s="75">
        <f>IF(A37+1=(DATE($P$5,$P$3+1,1)),"",A37+1)</f>
        <v>44802</v>
      </c>
      <c r="B38" s="47" t="str">
        <f t="shared" si="0"/>
        <v>Mo</v>
      </c>
      <c r="C38" s="36"/>
      <c r="D38" s="37"/>
      <c r="E38" s="38"/>
      <c r="F38" s="38"/>
      <c r="G38" s="20" t="str">
        <f t="shared" si="1"/>
        <v/>
      </c>
      <c r="H38" s="43"/>
      <c r="I38" s="69" t="s">
        <v>42</v>
      </c>
      <c r="J38" s="69" t="s">
        <v>42</v>
      </c>
      <c r="K38" s="69" t="s">
        <v>42</v>
      </c>
      <c r="L38" s="21" t="str">
        <f t="shared" si="2"/>
        <v/>
      </c>
      <c r="M38" s="21" t="str">
        <f t="shared" si="3"/>
        <v/>
      </c>
      <c r="N38" s="60"/>
      <c r="O38" s="43"/>
      <c r="P38" s="45"/>
      <c r="S38" s="1" t="e">
        <f t="shared" si="4"/>
        <v>#VALUE!</v>
      </c>
      <c r="T38" s="2" t="e">
        <f t="shared" si="8"/>
        <v>#VALUE!</v>
      </c>
      <c r="V38" s="3">
        <f t="shared" si="9"/>
        <v>0</v>
      </c>
    </row>
    <row r="39" spans="1:22" x14ac:dyDescent="0.2">
      <c r="A39" s="75">
        <f>IF(OR(A37+2=(DATE($P$5,$P$3+1,1)),A38=""),"",A38+1)</f>
        <v>44803</v>
      </c>
      <c r="B39" s="47" t="str">
        <f t="shared" si="0"/>
        <v>Di</v>
      </c>
      <c r="C39" s="36"/>
      <c r="D39" s="37"/>
      <c r="E39" s="38"/>
      <c r="F39" s="38"/>
      <c r="G39" s="20" t="str">
        <f t="shared" si="1"/>
        <v/>
      </c>
      <c r="H39" s="43"/>
      <c r="I39" s="69" t="s">
        <v>42</v>
      </c>
      <c r="J39" s="69" t="s">
        <v>42</v>
      </c>
      <c r="K39" s="69" t="s">
        <v>42</v>
      </c>
      <c r="L39" s="21" t="str">
        <f t="shared" si="2"/>
        <v/>
      </c>
      <c r="M39" s="21" t="str">
        <f t="shared" si="3"/>
        <v/>
      </c>
      <c r="N39" s="60"/>
      <c r="O39" s="43"/>
      <c r="P39" s="45"/>
      <c r="S39" s="1" t="e">
        <f t="shared" si="4"/>
        <v>#VALUE!</v>
      </c>
      <c r="T39" s="2" t="e">
        <f t="shared" si="8"/>
        <v>#VALUE!</v>
      </c>
      <c r="V39" s="3">
        <f t="shared" si="9"/>
        <v>0</v>
      </c>
    </row>
    <row r="40" spans="1:22" ht="13.5" thickBot="1" x14ac:dyDescent="0.25">
      <c r="A40" s="76">
        <f>IF(OR(A37+3=(DATE($P$5,$P$3+1,1)),A39=""),"",A39+1)</f>
        <v>44804</v>
      </c>
      <c r="B40" s="77" t="str">
        <f t="shared" si="0"/>
        <v>Mi</v>
      </c>
      <c r="C40" s="39"/>
      <c r="D40" s="40"/>
      <c r="E40" s="41"/>
      <c r="F40" s="41"/>
      <c r="G40" s="22" t="str">
        <f t="shared" si="1"/>
        <v/>
      </c>
      <c r="H40" s="44"/>
      <c r="I40" s="70" t="s">
        <v>42</v>
      </c>
      <c r="J40" s="70" t="s">
        <v>42</v>
      </c>
      <c r="K40" s="70" t="s">
        <v>42</v>
      </c>
      <c r="L40" s="23" t="str">
        <f t="shared" si="2"/>
        <v/>
      </c>
      <c r="M40" s="23" t="str">
        <f t="shared" si="3"/>
        <v/>
      </c>
      <c r="N40" s="61"/>
      <c r="O40" s="44"/>
      <c r="P40" s="62"/>
      <c r="S40" s="1" t="e">
        <f t="shared" si="4"/>
        <v>#VALUE!</v>
      </c>
      <c r="T40" s="2" t="e">
        <f t="shared" si="8"/>
        <v>#VALUE!</v>
      </c>
      <c r="V40" s="3">
        <f t="shared" si="9"/>
        <v>0</v>
      </c>
    </row>
    <row r="41" spans="1:22" ht="13.5" thickBot="1" x14ac:dyDescent="0.25">
      <c r="A41" s="67" t="s">
        <v>39</v>
      </c>
      <c r="B41" s="89"/>
      <c r="C41" s="89"/>
      <c r="D41" s="89"/>
      <c r="E41" s="89"/>
      <c r="F41" s="89"/>
      <c r="G41" s="89"/>
      <c r="H41" s="89"/>
      <c r="I41" s="89"/>
      <c r="J41" s="89"/>
      <c r="K41" s="71" t="s">
        <v>33</v>
      </c>
      <c r="L41" s="24">
        <f>SUM(L10:L40)</f>
        <v>0</v>
      </c>
      <c r="M41" s="24">
        <f>SUM(M10:M40)</f>
        <v>0</v>
      </c>
      <c r="N41" s="24">
        <f>SUM(N10:N40)</f>
        <v>0</v>
      </c>
      <c r="O41" s="24">
        <f>SUM(O10:O40)</f>
        <v>0</v>
      </c>
      <c r="P41" s="25">
        <f>SUM(P10:P40)</f>
        <v>0</v>
      </c>
    </row>
    <row r="42" spans="1:22" ht="13.5" thickBot="1" x14ac:dyDescent="0.25">
      <c r="A42" s="54" t="s">
        <v>41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55"/>
    </row>
    <row r="43" spans="1:22" x14ac:dyDescent="0.2">
      <c r="A43" s="54" t="s">
        <v>40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68" t="s">
        <v>34</v>
      </c>
      <c r="O43" s="169"/>
      <c r="P43" s="26">
        <f>SUM(L41:P41)</f>
        <v>0</v>
      </c>
    </row>
    <row r="44" spans="1:22" x14ac:dyDescent="0.2">
      <c r="A44" s="14" t="s">
        <v>45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70" t="s">
        <v>52</v>
      </c>
      <c r="O44" s="171"/>
      <c r="P44" s="45"/>
    </row>
    <row r="45" spans="1:22" ht="13.5" thickBot="1" x14ac:dyDescent="0.25">
      <c r="A45" s="15" t="s">
        <v>51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72" t="s">
        <v>35</v>
      </c>
      <c r="O45" s="173"/>
      <c r="P45" s="27">
        <f>P43-P44</f>
        <v>0</v>
      </c>
    </row>
  </sheetData>
  <sheetProtection algorithmName="SHA-512" hashValue="+WijRuN7+pbUcE0yGXKVyjoqgIqid7LvR/MTyAsFO0kPdRLj6TrbpebOhuaP/oVXL1q2RXJNoo1bHkyc+eVfyg==" saltValue="g2IGgo/6UycUr8tX74wNZw==" spinCount="100000" sheet="1" objects="1" scenarios="1" selectLockedCells="1"/>
  <mergeCells count="27">
    <mergeCell ref="A3:B4"/>
    <mergeCell ref="C3:D4"/>
    <mergeCell ref="O3:O4"/>
    <mergeCell ref="P3:P4"/>
    <mergeCell ref="H3:J3"/>
    <mergeCell ref="A7:B8"/>
    <mergeCell ref="E7:G8"/>
    <mergeCell ref="H7:H9"/>
    <mergeCell ref="I7:K8"/>
    <mergeCell ref="D7:D9"/>
    <mergeCell ref="C7:C9"/>
    <mergeCell ref="N43:O43"/>
    <mergeCell ref="N44:O44"/>
    <mergeCell ref="N45:O45"/>
    <mergeCell ref="A1:O2"/>
    <mergeCell ref="P1:P2"/>
    <mergeCell ref="L7:L9"/>
    <mergeCell ref="M7:M9"/>
    <mergeCell ref="N7:N9"/>
    <mergeCell ref="O7:O9"/>
    <mergeCell ref="P7:P9"/>
    <mergeCell ref="K3:M3"/>
    <mergeCell ref="K6:M6"/>
    <mergeCell ref="A5:B6"/>
    <mergeCell ref="C5:D6"/>
    <mergeCell ref="O5:O6"/>
    <mergeCell ref="P5:P6"/>
  </mergeCells>
  <conditionalFormatting sqref="A10:A40">
    <cfRule type="expression" dxfId="1" priority="2">
      <formula>WEEKDAY(A10,2)&gt;5</formula>
    </cfRule>
  </conditionalFormatting>
  <conditionalFormatting sqref="B10:B40">
    <cfRule type="expression" dxfId="0" priority="1">
      <formula>WEEKDAY(A10,2)&gt;5</formula>
    </cfRule>
  </conditionalFormatting>
  <dataValidations disablePrompts="1" count="1">
    <dataValidation type="list" allowBlank="1" showInputMessage="1" showErrorMessage="1" sqref="I10:K40" xr:uid="{8A8BAF8D-8C94-4078-A07C-402AAA0F203C}">
      <formula1>$T$1:$T$2</formula1>
    </dataValidation>
  </dataValidations>
  <pageMargins left="0.25" right="0.25" top="0.75" bottom="0.75" header="0.3" footer="0.3"/>
  <pageSetup paperSize="9" scale="80" orientation="landscape" r:id="rId1"/>
  <headerFooter>
    <oddFooter>&amp;C&amp;"Tahoma,Fett"&amp;11Bereitgestellt von:
Eselgrimm und Partner, Steuerberater mbB
https://stb-eselgrimm.de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8B86-3F2D-4431-94C2-F4EACCF4225A}">
  <sheetPr>
    <pageSetUpPr fitToPage="1"/>
  </sheetPr>
  <dimension ref="A1:B50"/>
  <sheetViews>
    <sheetView view="pageLayout" zoomScaleNormal="100" workbookViewId="0">
      <selection activeCell="B13" sqref="B13"/>
    </sheetView>
  </sheetViews>
  <sheetFormatPr baseColWidth="10" defaultRowHeight="12.75" x14ac:dyDescent="0.2"/>
  <cols>
    <col min="1" max="1" width="13.5703125" style="92" customWidth="1"/>
    <col min="2" max="2" width="106.7109375" customWidth="1"/>
  </cols>
  <sheetData>
    <row r="1" spans="1:2" ht="12.75" customHeight="1" x14ac:dyDescent="0.2">
      <c r="A1" s="107" t="s">
        <v>53</v>
      </c>
      <c r="B1" s="208"/>
    </row>
    <row r="2" spans="1:2" ht="13.5" customHeight="1" thickBot="1" x14ac:dyDescent="0.25">
      <c r="A2" s="174"/>
      <c r="B2" s="209"/>
    </row>
    <row r="3" spans="1:2" ht="15" thickBot="1" x14ac:dyDescent="0.25">
      <c r="A3" s="93" t="s">
        <v>54</v>
      </c>
      <c r="B3" s="93" t="s">
        <v>49</v>
      </c>
    </row>
    <row r="4" spans="1:2" x14ac:dyDescent="0.2">
      <c r="A4" s="94"/>
      <c r="B4" s="96"/>
    </row>
    <row r="5" spans="1:2" x14ac:dyDescent="0.2">
      <c r="A5" s="95"/>
      <c r="B5" s="97"/>
    </row>
    <row r="6" spans="1:2" x14ac:dyDescent="0.2">
      <c r="A6" s="94"/>
      <c r="B6" s="98"/>
    </row>
    <row r="7" spans="1:2" x14ac:dyDescent="0.2">
      <c r="A7" s="95"/>
      <c r="B7" s="97"/>
    </row>
    <row r="8" spans="1:2" x14ac:dyDescent="0.2">
      <c r="A8" s="94"/>
      <c r="B8" s="98"/>
    </row>
    <row r="9" spans="1:2" x14ac:dyDescent="0.2">
      <c r="A9" s="95"/>
      <c r="B9" s="97"/>
    </row>
    <row r="10" spans="1:2" x14ac:dyDescent="0.2">
      <c r="A10" s="94"/>
      <c r="B10" s="98"/>
    </row>
    <row r="11" spans="1:2" x14ac:dyDescent="0.2">
      <c r="A11" s="95"/>
      <c r="B11" s="97"/>
    </row>
    <row r="12" spans="1:2" x14ac:dyDescent="0.2">
      <c r="A12" s="94"/>
      <c r="B12" s="98"/>
    </row>
    <row r="13" spans="1:2" x14ac:dyDescent="0.2">
      <c r="A13" s="95"/>
      <c r="B13" s="97"/>
    </row>
    <row r="14" spans="1:2" x14ac:dyDescent="0.2">
      <c r="A14" s="94"/>
      <c r="B14" s="98"/>
    </row>
    <row r="15" spans="1:2" x14ac:dyDescent="0.2">
      <c r="A15" s="95"/>
      <c r="B15" s="97"/>
    </row>
    <row r="16" spans="1:2" x14ac:dyDescent="0.2">
      <c r="A16" s="94"/>
      <c r="B16" s="98"/>
    </row>
    <row r="17" spans="1:2" x14ac:dyDescent="0.2">
      <c r="A17" s="95"/>
      <c r="B17" s="97"/>
    </row>
    <row r="18" spans="1:2" x14ac:dyDescent="0.2">
      <c r="A18" s="94"/>
      <c r="B18" s="98"/>
    </row>
    <row r="19" spans="1:2" x14ac:dyDescent="0.2">
      <c r="A19" s="95"/>
      <c r="B19" s="97"/>
    </row>
    <row r="20" spans="1:2" x14ac:dyDescent="0.2">
      <c r="A20" s="94"/>
      <c r="B20" s="98"/>
    </row>
    <row r="21" spans="1:2" x14ac:dyDescent="0.2">
      <c r="A21" s="95"/>
      <c r="B21" s="97"/>
    </row>
    <row r="22" spans="1:2" x14ac:dyDescent="0.2">
      <c r="A22" s="94"/>
      <c r="B22" s="98"/>
    </row>
    <row r="23" spans="1:2" x14ac:dyDescent="0.2">
      <c r="A23" s="95"/>
      <c r="B23" s="97"/>
    </row>
    <row r="24" spans="1:2" x14ac:dyDescent="0.2">
      <c r="A24" s="94"/>
      <c r="B24" s="98"/>
    </row>
    <row r="25" spans="1:2" x14ac:dyDescent="0.2">
      <c r="A25" s="95"/>
      <c r="B25" s="97"/>
    </row>
    <row r="26" spans="1:2" x14ac:dyDescent="0.2">
      <c r="A26" s="94"/>
      <c r="B26" s="98"/>
    </row>
    <row r="27" spans="1:2" x14ac:dyDescent="0.2">
      <c r="A27" s="95"/>
      <c r="B27" s="97"/>
    </row>
    <row r="28" spans="1:2" x14ac:dyDescent="0.2">
      <c r="A28" s="94"/>
      <c r="B28" s="98"/>
    </row>
    <row r="29" spans="1:2" x14ac:dyDescent="0.2">
      <c r="A29" s="95"/>
      <c r="B29" s="97"/>
    </row>
    <row r="30" spans="1:2" x14ac:dyDescent="0.2">
      <c r="A30" s="94"/>
      <c r="B30" s="98"/>
    </row>
    <row r="31" spans="1:2" x14ac:dyDescent="0.2">
      <c r="A31" s="95"/>
      <c r="B31" s="97"/>
    </row>
    <row r="32" spans="1:2" x14ac:dyDescent="0.2">
      <c r="A32" s="94"/>
      <c r="B32" s="98"/>
    </row>
    <row r="33" spans="1:2" x14ac:dyDescent="0.2">
      <c r="A33" s="95"/>
      <c r="B33" s="97"/>
    </row>
    <row r="34" spans="1:2" x14ac:dyDescent="0.2">
      <c r="A34" s="94"/>
      <c r="B34" s="98"/>
    </row>
    <row r="35" spans="1:2" x14ac:dyDescent="0.2">
      <c r="A35" s="95"/>
      <c r="B35" s="97"/>
    </row>
    <row r="36" spans="1:2" x14ac:dyDescent="0.2">
      <c r="A36" s="94"/>
      <c r="B36" s="98"/>
    </row>
    <row r="37" spans="1:2" x14ac:dyDescent="0.2">
      <c r="A37" s="95"/>
      <c r="B37" s="97"/>
    </row>
    <row r="38" spans="1:2" x14ac:dyDescent="0.2">
      <c r="A38" s="94"/>
      <c r="B38" s="98"/>
    </row>
    <row r="39" spans="1:2" x14ac:dyDescent="0.2">
      <c r="A39" s="95"/>
      <c r="B39" s="97"/>
    </row>
    <row r="40" spans="1:2" x14ac:dyDescent="0.2">
      <c r="A40" s="94"/>
      <c r="B40" s="98"/>
    </row>
    <row r="41" spans="1:2" x14ac:dyDescent="0.2">
      <c r="A41" s="95"/>
      <c r="B41" s="97"/>
    </row>
    <row r="42" spans="1:2" x14ac:dyDescent="0.2">
      <c r="A42" s="94"/>
      <c r="B42" s="98"/>
    </row>
    <row r="43" spans="1:2" x14ac:dyDescent="0.2">
      <c r="A43" s="95"/>
      <c r="B43" s="97"/>
    </row>
    <row r="44" spans="1:2" x14ac:dyDescent="0.2">
      <c r="A44" s="94"/>
      <c r="B44" s="98"/>
    </row>
    <row r="45" spans="1:2" x14ac:dyDescent="0.2">
      <c r="A45" s="95"/>
      <c r="B45" s="97"/>
    </row>
    <row r="46" spans="1:2" x14ac:dyDescent="0.2">
      <c r="A46" s="94"/>
      <c r="B46" s="98"/>
    </row>
    <row r="47" spans="1:2" x14ac:dyDescent="0.2">
      <c r="A47" s="95"/>
      <c r="B47" s="97"/>
    </row>
    <row r="48" spans="1:2" x14ac:dyDescent="0.2">
      <c r="A48" s="94"/>
      <c r="B48" s="98"/>
    </row>
    <row r="49" spans="1:2" x14ac:dyDescent="0.2">
      <c r="A49" s="95"/>
      <c r="B49" s="97"/>
    </row>
    <row r="50" spans="1:2" ht="13.5" thickBot="1" x14ac:dyDescent="0.25">
      <c r="A50" s="99"/>
      <c r="B50" s="100"/>
    </row>
  </sheetData>
  <mergeCells count="1">
    <mergeCell ref="A1:B2"/>
  </mergeCells>
  <pageMargins left="0.7" right="0.7" top="0.78740157499999996" bottom="0.78740157499999996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Inland</vt:lpstr>
      <vt:lpstr>Ausland</vt:lpstr>
      <vt:lpstr>Abkürzungen</vt:lpstr>
      <vt:lpstr>Ausland!Druckbereich</vt:lpstr>
      <vt:lpstr>Inland!Druckbereich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Eselgrimm</dc:creator>
  <cp:lastModifiedBy>Tim Eselgrimm</cp:lastModifiedBy>
  <cp:lastPrinted>2022-09-29T11:44:43Z</cp:lastPrinted>
  <dcterms:created xsi:type="dcterms:W3CDTF">2022-09-08T12:35:41Z</dcterms:created>
  <dcterms:modified xsi:type="dcterms:W3CDTF">2023-03-10T06:49:33Z</dcterms:modified>
</cp:coreProperties>
</file>